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10" yWindow="525" windowWidth="27495" windowHeight="13740" firstSheet="10" activeTab="12"/>
  </bookViews>
  <sheets>
    <sheet name="Титул" sheetId="1" r:id="rId1"/>
    <sheet name="Раздел I" sheetId="2" r:id="rId2"/>
    <sheet name="II. Целевые показатели" sheetId="3" r:id="rId3"/>
    <sheet name="III. Количество поставщиков" sheetId="4" r:id="rId4"/>
    <sheet name="IV. Механизмы передачи" sheetId="5" r:id="rId5"/>
    <sheet name="V. Перечень услуг" sheetId="6" r:id="rId6"/>
    <sheet name="VI. Факты получения" sheetId="7" r:id="rId7"/>
    <sheet name="VII. Имущественная поддержка" sheetId="8" r:id="rId8"/>
    <sheet name="VIII. Имущественная поддержка С" sheetId="9" r:id="rId9"/>
    <sheet name="IX. Образовательная поддержка" sheetId="10" r:id="rId10"/>
    <sheet name="X. НОК" sheetId="11" r:id="rId11"/>
    <sheet name="XI. Поддержка СП рег. проекты" sheetId="12" r:id="rId12"/>
    <sheet name="XII. Поддержка СП иные напр." sheetId="13" r:id="rId13"/>
  </sheets>
  <externalReferences>
    <externalReference r:id="rId14"/>
  </externalReferences>
  <definedNames>
    <definedName name="_xlnm.Print_Area" localSheetId="5">'V. Перечень услуг'!$A$1:$I$32</definedName>
  </definedNames>
  <calcPr calcId="145621" forceFullCalc="1"/>
</workbook>
</file>

<file path=xl/calcChain.xml><?xml version="1.0" encoding="utf-8"?>
<calcChain xmlns="http://schemas.openxmlformats.org/spreadsheetml/2006/main">
  <c r="D15" i="3" l="1"/>
  <c r="D6" i="11" l="1"/>
  <c r="D24" i="8" l="1"/>
  <c r="D56" i="8"/>
  <c r="D17" i="9" l="1"/>
  <c r="D22" i="8" l="1"/>
  <c r="D19" i="8"/>
  <c r="D20" i="6" l="1"/>
  <c r="D17" i="6"/>
  <c r="F20" i="6"/>
  <c r="G20" i="6"/>
  <c r="H20" i="6"/>
  <c r="E20" i="6"/>
  <c r="F27" i="6"/>
  <c r="G27" i="6"/>
  <c r="H27" i="6"/>
  <c r="E27" i="6"/>
  <c r="F17" i="6" l="1"/>
  <c r="G17" i="6"/>
  <c r="H17" i="6"/>
  <c r="E17" i="6"/>
  <c r="C10" i="7" l="1"/>
  <c r="D9" i="7"/>
  <c r="C8" i="7"/>
  <c r="C12" i="7" s="1"/>
  <c r="D7" i="7"/>
  <c r="C7" i="7" l="1"/>
  <c r="C9" i="7" l="1"/>
  <c r="D17" i="8" l="1"/>
  <c r="D9" i="4" l="1"/>
  <c r="D17" i="4"/>
  <c r="D13" i="4"/>
  <c r="C23" i="11" l="1"/>
  <c r="C22" i="11"/>
  <c r="C21" i="11"/>
  <c r="C20" i="11"/>
  <c r="C19" i="11"/>
  <c r="C18" i="11"/>
  <c r="C17" i="11"/>
  <c r="C16" i="11"/>
  <c r="C15" i="11"/>
  <c r="C14" i="11"/>
  <c r="C13" i="11"/>
  <c r="F12" i="11"/>
  <c r="E12" i="11"/>
  <c r="D12" i="11"/>
  <c r="C11" i="11"/>
  <c r="C10" i="11"/>
  <c r="F9" i="11"/>
  <c r="E9" i="11"/>
  <c r="D9" i="11"/>
  <c r="C8" i="11"/>
  <c r="C7" i="11"/>
  <c r="F6" i="11"/>
  <c r="E6" i="11"/>
  <c r="D18" i="10"/>
  <c r="D12" i="10"/>
  <c r="D7" i="10"/>
  <c r="D89" i="9"/>
  <c r="D86" i="9"/>
  <c r="D83" i="9"/>
  <c r="D80" i="9"/>
  <c r="D77" i="9"/>
  <c r="D76" i="9"/>
  <c r="D75" i="9"/>
  <c r="D68" i="9"/>
  <c r="D67" i="9"/>
  <c r="D60" i="9"/>
  <c r="D59" i="9"/>
  <c r="D52" i="9"/>
  <c r="D51" i="9"/>
  <c r="D44" i="9"/>
  <c r="D43" i="9"/>
  <c r="D24" i="9"/>
  <c r="D29" i="9" s="1"/>
  <c r="D31" i="9" s="1"/>
  <c r="D22" i="9"/>
  <c r="D19" i="9"/>
  <c r="D12" i="9"/>
  <c r="D69" i="8"/>
  <c r="D66" i="8"/>
  <c r="D63" i="8"/>
  <c r="D60" i="8"/>
  <c r="D57" i="8"/>
  <c r="D52" i="8"/>
  <c r="D48" i="8"/>
  <c r="D30" i="8" s="1"/>
  <c r="D44" i="8"/>
  <c r="D40" i="8"/>
  <c r="D29" i="8"/>
  <c r="D12" i="8"/>
  <c r="D36" i="7"/>
  <c r="C36" i="7"/>
  <c r="D61" i="5"/>
  <c r="E36" i="3" s="1"/>
  <c r="C61" i="5"/>
  <c r="E35" i="3" s="1"/>
  <c r="D60" i="5"/>
  <c r="E48" i="3" s="1"/>
  <c r="C60" i="5"/>
  <c r="B60" i="5"/>
  <c r="E47" i="3" s="1"/>
  <c r="B59" i="5"/>
  <c r="E24" i="3" s="1"/>
  <c r="D50" i="5"/>
  <c r="E34" i="3" s="1"/>
  <c r="C50" i="5"/>
  <c r="E33" i="3" s="1"/>
  <c r="D49" i="5"/>
  <c r="E46" i="3" s="1"/>
  <c r="C49" i="5"/>
  <c r="B49" i="5"/>
  <c r="E45" i="3" s="1"/>
  <c r="B48" i="5"/>
  <c r="E23" i="3" s="1"/>
  <c r="E58" i="3" s="1"/>
  <c r="D39" i="5"/>
  <c r="E32" i="3" s="1"/>
  <c r="C39" i="5"/>
  <c r="E31" i="3" s="1"/>
  <c r="D38" i="5"/>
  <c r="E44" i="3" s="1"/>
  <c r="C38" i="5"/>
  <c r="B38" i="5"/>
  <c r="E43" i="3" s="1"/>
  <c r="B37" i="5"/>
  <c r="E22" i="3" s="1"/>
  <c r="D28" i="5"/>
  <c r="E30" i="3" s="1"/>
  <c r="C28" i="5"/>
  <c r="E29" i="3" s="1"/>
  <c r="D27" i="5"/>
  <c r="E42" i="3" s="1"/>
  <c r="C27" i="5"/>
  <c r="B27" i="5"/>
  <c r="E41" i="3" s="1"/>
  <c r="B26" i="5"/>
  <c r="E21" i="3" s="1"/>
  <c r="D17" i="5"/>
  <c r="E28" i="3" s="1"/>
  <c r="C17" i="5"/>
  <c r="E27" i="3" s="1"/>
  <c r="D16" i="5"/>
  <c r="E40" i="3" s="1"/>
  <c r="C16" i="5"/>
  <c r="B16" i="5"/>
  <c r="E39" i="3" s="1"/>
  <c r="B15" i="5"/>
  <c r="E20" i="3" s="1"/>
  <c r="H29" i="4"/>
  <c r="G29" i="4"/>
  <c r="F29" i="4"/>
  <c r="E29" i="4"/>
  <c r="C29" i="4"/>
  <c r="H28" i="4"/>
  <c r="G28" i="4"/>
  <c r="F28" i="4"/>
  <c r="E28" i="4"/>
  <c r="C28" i="4"/>
  <c r="H27" i="4"/>
  <c r="G27" i="4"/>
  <c r="F27" i="4"/>
  <c r="E27" i="4"/>
  <c r="C27" i="4"/>
  <c r="D25" i="4"/>
  <c r="B25" i="4" s="1"/>
  <c r="B24" i="4"/>
  <c r="B23" i="4"/>
  <c r="D21" i="4"/>
  <c r="B21" i="4" s="1"/>
  <c r="B20" i="4"/>
  <c r="B19" i="4"/>
  <c r="B17" i="4"/>
  <c r="B16" i="4"/>
  <c r="B15" i="4"/>
  <c r="B13" i="4"/>
  <c r="B12" i="4"/>
  <c r="B11" i="4"/>
  <c r="B9" i="4"/>
  <c r="B8" i="4"/>
  <c r="E88" i="3"/>
  <c r="E87" i="3"/>
  <c r="E78" i="3"/>
  <c r="D78" i="3"/>
  <c r="E73" i="3"/>
  <c r="D71" i="3"/>
  <c r="D69" i="3"/>
  <c r="D67" i="3"/>
  <c r="D65" i="3"/>
  <c r="D63" i="3"/>
  <c r="D59" i="3"/>
  <c r="D57" i="3"/>
  <c r="D55" i="3"/>
  <c r="D53" i="3"/>
  <c r="D51" i="3"/>
  <c r="D37" i="3"/>
  <c r="D25" i="3"/>
  <c r="D19" i="3"/>
  <c r="E18" i="3"/>
  <c r="D18" i="3"/>
  <c r="E17" i="3"/>
  <c r="D17" i="3"/>
  <c r="E16" i="3"/>
  <c r="D16" i="3"/>
  <c r="E15" i="3"/>
  <c r="E14" i="3"/>
  <c r="D14" i="3"/>
  <c r="D6" i="3"/>
  <c r="E60" i="3" l="1"/>
  <c r="D49" i="3"/>
  <c r="E66" i="3"/>
  <c r="D61" i="3"/>
  <c r="E86" i="3"/>
  <c r="D29" i="4"/>
  <c r="E25" i="3"/>
  <c r="D27" i="4"/>
  <c r="C6" i="11"/>
  <c r="B29" i="4"/>
  <c r="D28" i="4"/>
  <c r="B28" i="4"/>
  <c r="C9" i="11"/>
  <c r="E26" i="3"/>
  <c r="C12" i="11"/>
  <c r="D13" i="3"/>
  <c r="E37" i="3"/>
  <c r="E13" i="3"/>
  <c r="E59" i="3"/>
  <c r="B7" i="4"/>
  <c r="B27" i="4" s="1"/>
  <c r="E68" i="3"/>
  <c r="E55" i="3"/>
  <c r="E67" i="3"/>
  <c r="E56" i="3"/>
  <c r="E52" i="3"/>
  <c r="E51" i="3"/>
  <c r="E64" i="3"/>
  <c r="E63" i="3"/>
  <c r="E19" i="3"/>
  <c r="E38" i="3"/>
  <c r="E53" i="3"/>
  <c r="E69" i="3"/>
  <c r="E70" i="3"/>
  <c r="E54" i="3"/>
  <c r="E72" i="3"/>
  <c r="E57" i="3"/>
  <c r="E65" i="3"/>
  <c r="E71" i="3"/>
  <c r="E50" i="3" l="1"/>
  <c r="E62" i="3"/>
  <c r="E49" i="3"/>
  <c r="E61" i="3"/>
</calcChain>
</file>

<file path=xl/sharedStrings.xml><?xml version="1.0" encoding="utf-8"?>
<sst xmlns="http://schemas.openxmlformats.org/spreadsheetml/2006/main" count="1362" uniqueCount="635">
  <si>
    <t>Отчет муниципального образования</t>
  </si>
  <si>
    <t>Ханты-Мансийского автономного округа – Югры</t>
  </si>
  <si>
    <t>Город Югорск</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</si>
  <si>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</si>
  <si>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</si>
  <si>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</si>
  <si>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по состоянию на 01.01.2026</t>
  </si>
  <si>
    <t>I. Информация о выполнении мероприятий по поддержке доступа негосударственных (немуниципальных) организаций (коммерческих, некоммерческих) к предоставлению услуг (выполнению работ) в социальной сфере</t>
  </si>
  <si>
    <t>№ п/п</t>
  </si>
  <si>
    <t>Мероприятие</t>
  </si>
  <si>
    <t>Единицы изменения /пояснения</t>
  </si>
  <si>
    <t>01.01.2026</t>
  </si>
  <si>
    <t>1</t>
  </si>
  <si>
    <t>Организационные мероприятия</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</si>
  <si>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</si>
  <si>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наименование координационного органа</t>
  </si>
  <si>
    <r>
      <t>наименование правового акта* о создании координационного органа (наделении полномочиями)</t>
    </r>
    <r>
      <rPr>
        <vertAlign val="superscript"/>
        <sz val="11"/>
        <color rgb="FF000000"/>
        <rFont val="Calibri"/>
        <family val="2"/>
        <charset val="204"/>
      </rPr>
      <t>[1]</t>
    </r>
  </si>
  <si>
    <t>дата правового акта</t>
  </si>
  <si>
    <t>номер правового акта</t>
  </si>
  <si>
    <t>2</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</si>
  <si>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</si>
  <si>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</si>
  <si>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</si>
  <si>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</si>
  <si>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</si>
  <si>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</si>
  <si>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</si>
  <si>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3</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</si>
  <si>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</si>
  <si>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</si>
  <si>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</si>
  <si>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4</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</si>
  <si>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</si>
  <si>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</si>
  <si>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</si>
  <si>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5</t>
  </si>
  <si>
    <t>Наличие утвержденной муниципальной программы развития и поддержки гражданского общества, некоммерческих организаций, в т.ч. СОНКО</t>
  </si>
  <si>
    <t>наименование правового акта* об утверждении муниципальной программы</t>
  </si>
  <si>
    <t>наименование подпрограммы по поддержке СОНКО (при наличии)</t>
  </si>
  <si>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расходы)(план), тыс. рублей</t>
  </si>
  <si>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расходы)(факт), тыс. рублей</t>
  </si>
  <si>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</si>
  <si>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количество проектов, получивших поддержку, единиц</t>
  </si>
  <si>
    <t>количество СОНКО, получивших поддержку, единиц</t>
  </si>
  <si>
    <t>5.A</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</si>
  <si>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</si>
  <si>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</si>
  <si>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</si>
  <si>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</si>
  <si>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t>
  </si>
  <si>
    <t>за счет средств местных бюджетов, выделяемых на поддержку социального предпринимательства, млн. рублей</t>
  </si>
  <si>
    <t>количество социальных предпринимателей, получивших меры поддержки, единиц</t>
  </si>
  <si>
    <t>6</t>
  </si>
  <si>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</si>
  <si>
    <t>6.1</t>
  </si>
  <si>
    <t>социальная защита населения</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</si>
  <si>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</si>
  <si>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</si>
  <si>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</si>
  <si>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</si>
  <si>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6.2</t>
  </si>
  <si>
    <t>образование (включая молодежную политику)</t>
  </si>
  <si>
    <t>6.3</t>
  </si>
  <si>
    <t>культура</t>
  </si>
  <si>
    <t>6.4</t>
  </si>
  <si>
    <t>здравоохранение</t>
  </si>
  <si>
    <t>6.5</t>
  </si>
  <si>
    <t>физическая культура и спорт</t>
  </si>
  <si>
    <t>7</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</si>
  <si>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</si>
  <si>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 посвященного поддержке СОНКО</t>
  </si>
  <si>
    <t>ссылка на соответствующую страницу на сайте</t>
  </si>
  <si>
    <t>наименование раздела, посвященного поддержке социальных предпринимателей (при отсутствии отдельного раздела поддержки СП, указать раздел поддержки МСП)</t>
  </si>
  <si>
    <t>8</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</si>
  <si>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</si>
  <si>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8.1</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</si>
  <si>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</si>
  <si>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</si>
  <si>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8.2</t>
  </si>
  <si>
    <t>8.3</t>
  </si>
  <si>
    <t>8.4</t>
  </si>
  <si>
    <t>8.5</t>
  </si>
  <si>
    <t>9</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</si>
  <si>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</si>
  <si>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9.1</t>
  </si>
  <si>
    <t>9.2</t>
  </si>
  <si>
    <t>наименование правового акта* об утверждении стандарта оказания услуги (выполнения работы)</t>
  </si>
  <si>
    <t>9.3</t>
  </si>
  <si>
    <t>9.4</t>
  </si>
  <si>
    <t>9.5</t>
  </si>
  <si>
    <t>10</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</si>
  <si>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</si>
  <si>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10.1</t>
  </si>
  <si>
    <t>наименование правового акта* об утверждении стоимости услуги (работы)</t>
  </si>
  <si>
    <t>10.2</t>
  </si>
  <si>
    <t>10.3</t>
  </si>
  <si>
    <t>10.4</t>
  </si>
  <si>
    <t>10.5</t>
  </si>
  <si>
    <t>11</t>
  </si>
  <si>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</si>
  <si>
    <t>11.1</t>
  </si>
  <si>
    <t>наименование правового акта* об утверждении порядка создания и ведения реестра поставщиков</t>
  </si>
  <si>
    <t>наименование правового акта* об утверждении реестра поставщиков</t>
  </si>
  <si>
    <t>ссылка на соответствующую страницу на сайте, где размещен реестр поставщиков</t>
  </si>
  <si>
    <t>11.2</t>
  </si>
  <si>
    <t>11.3</t>
  </si>
  <si>
    <t>11.4</t>
  </si>
  <si>
    <t>11.5</t>
  </si>
  <si>
    <t>12</t>
  </si>
  <si>
    <t>Создание ресурсного центра поддержки СОНКО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</si>
  <si>
    <t>наименование ресурсного центра (организации, наделенной соответствующими функциями)</t>
  </si>
  <si>
    <t>наименование правового акта* о создании ресурсного центра (наделении полномочиями ресурсного центра)</t>
  </si>
  <si>
    <t>ссылка на сайт ресурсного центра</t>
  </si>
  <si>
    <t>виды оказываемой в ресурсном центре поддержки (финансовая, имущественная, правовая, образовательная, информационно-консультационная и др.)</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</si>
  <si>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</si>
  <si>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</si>
  <si>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 млн. рублей</t>
  </si>
  <si>
    <t>13</t>
  </si>
  <si>
    <t>Создание ресурсного центра поддержки социальных предпринимателей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</si>
  <si>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 млн. рублей</t>
  </si>
  <si>
    <t>14</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</si>
  <si>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</si>
  <si>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</si>
  <si>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</si>
  <si>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(СОНКО / социальные предприниматели)</t>
  </si>
  <si>
    <t>1 - с приложением копий правовых актов муниципальных образований</t>
  </si>
  <si>
    <t>II. Информация о достижении целевых показателей реализации мероприятий по поддержке доступа негосударственных (немуниципальных) организаций (коммерческих, некоммерческих) к предоставлению услуг (выполнению работ) в социальной сфере</t>
  </si>
  <si>
    <t>Группа для значений</t>
  </si>
  <si>
    <t>Наименование целевого показателя</t>
  </si>
  <si>
    <t>Единицы измерения</t>
  </si>
  <si>
    <t>план</t>
  </si>
  <si>
    <t>факт на 01.01.2026</t>
  </si>
  <si>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 в т.ч. в сферах:</t>
  </si>
  <si>
    <t>единиц</t>
  </si>
  <si>
    <t>X</t>
  </si>
  <si>
    <t>1.1</t>
  </si>
  <si>
    <t>1.2</t>
  </si>
  <si>
    <t>1.3</t>
  </si>
  <si>
    <t>1.4</t>
  </si>
  <si>
    <t>1.5</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</si>
  <si>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 всего в т.ч. в сферах:</t>
    </r>
    <r>
      <rPr>
        <vertAlign val="superscript"/>
        <sz val="11"/>
        <color rgb="FF000000"/>
        <rFont val="Calibri"/>
        <family val="2"/>
        <charset val="204"/>
      </rPr>
      <t>[1]</t>
    </r>
  </si>
  <si>
    <t>2.1</t>
  </si>
  <si>
    <t>2.2</t>
  </si>
  <si>
    <t>2.3</t>
  </si>
  <si>
    <t>2.4</t>
  </si>
  <si>
    <t>2.5</t>
  </si>
  <si>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(общий объем средств, предусмотренный в бюджете муниципального образования для оказания услуг (строка 1) муниципальными и немуниципальными организациями), всего в т.ч. в сферах:</t>
  </si>
  <si>
    <t>млн. рублей</t>
  </si>
  <si>
    <t>3.1</t>
  </si>
  <si>
    <t>3.2</t>
  </si>
  <si>
    <t>3.3</t>
  </si>
  <si>
    <t>3.4</t>
  </si>
  <si>
    <t>3.5</t>
  </si>
  <si>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(услуги, отраженные в строке 2), всег в т.ч. в сферах:</t>
  </si>
  <si>
    <t>из них СОНКО</t>
  </si>
  <si>
    <t>4.1</t>
  </si>
  <si>
    <t>4.2</t>
  </si>
  <si>
    <t>4.3</t>
  </si>
  <si>
    <t>4.4</t>
  </si>
  <si>
    <t>4.5</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</si>
  <si>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процедуры2 (механизмы), участвовать в которых имеют право негосударственные (немуниципальные) поставщики (средства,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 всего в т.ч. в сферах:</t>
    </r>
    <r>
      <rPr>
        <vertAlign val="superscript"/>
        <sz val="11"/>
        <color rgb="FF000000"/>
        <rFont val="Calibri"/>
        <family val="2"/>
        <charset val="204"/>
      </rPr>
      <t>[2]</t>
    </r>
  </si>
  <si>
    <t>5.1</t>
  </si>
  <si>
    <t>5.2</t>
  </si>
  <si>
    <t>5.3</t>
  </si>
  <si>
    <t>5.4</t>
  </si>
  <si>
    <t>5.5</t>
  </si>
  <si>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(отношение строки 4 к строке 3), всег в т.ч. в сферах:</t>
  </si>
  <si>
    <t>проценты</t>
  </si>
  <si>
    <t>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(отношение строки 5 к строке 3), всег в т.ч. в сферах:</t>
  </si>
  <si>
    <t>7.1</t>
  </si>
  <si>
    <t>7.2</t>
  </si>
  <si>
    <t>7.3</t>
  </si>
  <si>
    <t>7.4</t>
  </si>
  <si>
    <t>7.5</t>
  </si>
  <si>
    <t>количество негосударственных (немуниципальных) поставщиков услуг (работ) в социальной сфере, которым предоставлена финансовая поддержка:</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</si>
  <si>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</si>
  <si>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</si>
  <si>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 персонифицированное финансирование (сертификаты)</t>
  </si>
  <si>
    <t>- предоставление грантов</t>
  </si>
  <si>
    <r>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СОНКО)3, всего в т.ч. в сферах:</t>
    </r>
    <r>
      <rPr>
        <vertAlign val="superscript"/>
        <sz val="11"/>
        <color rgb="FF000000"/>
        <rFont val="Calibri"/>
        <family val="2"/>
        <charset val="204"/>
      </rPr>
      <t>[3]</t>
    </r>
  </si>
  <si>
    <t>развитие гражданского общества</t>
  </si>
  <si>
    <t>другие направления (указать какие)</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</si>
  <si>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</si>
  <si>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</si>
  <si>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</si>
  <si>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1 - услуги (работы) из перечня услуг (работ), которые запланированы (т.е. в муниципальном образовании подготовлена вся документация для обеспечения передачи муниципальной услуги)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</si>
  <si>
    <t>2 -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</si>
  <si>
    <t>3 -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</si>
  <si>
    <t>III. Информация о количестве поставщиков, состоящих в отраслевых реестрах поставщиков услуг в социальной сфере</t>
  </si>
  <si>
    <t>Число поставщиков услуг, включенных в реестры, единиц</t>
  </si>
  <si>
    <t>из них:</t>
  </si>
  <si>
    <t>Отчетная дата</t>
  </si>
  <si>
    <t>всего</t>
  </si>
  <si>
    <t>в том числе государственные (муниципальные)</t>
  </si>
  <si>
    <t>в том числе негосударственные (немуниципальные)</t>
  </si>
  <si>
    <t>из них общественные организации</t>
  </si>
  <si>
    <t>из них социально ориентированные некоммерческие организации</t>
  </si>
  <si>
    <t>из них малые предприятия</t>
  </si>
  <si>
    <t>из них индивидуальные предприниматели</t>
  </si>
  <si>
    <t>Социальная защита населения</t>
  </si>
  <si>
    <t>01.01.2024</t>
  </si>
  <si>
    <t>01.01.2025</t>
  </si>
  <si>
    <t>Образование</t>
  </si>
  <si>
    <t>Культура</t>
  </si>
  <si>
    <t>Здравоохранение</t>
  </si>
  <si>
    <t>Физическая культура и спорт</t>
  </si>
  <si>
    <t>Итого</t>
  </si>
  <si>
    <t>IV. Информация о механизмах передачи средств бюджета муниципального образования на оказание услуг (выполнение работ) в социальной сфере, в том числе негосударственным (немуниципальным) поставщикам</t>
  </si>
  <si>
    <t>Механизмы финансирования</t>
  </si>
  <si>
    <t>Всего средств бюджета муниципального образования, фактически израсходованных через данный механизм финансирования, млн. рублей</t>
  </si>
  <si>
    <t>из них средств, фактически полученных негосударственными (немуниципальными) поставщиками, млн. рублей</t>
  </si>
  <si>
    <t>из них средств, фактически полученных СОНКО, млн. рублей</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</si>
  <si>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</si>
  <si>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</si>
  <si>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</si>
  <si>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</si>
  <si>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</si>
  <si>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</si>
  <si>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</si>
  <si>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</si>
  <si>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ИТОГО</t>
  </si>
  <si>
    <t>через конкурентные процедуры</t>
  </si>
  <si>
    <t>негосударственным (немуниципальным поставщикам)</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</si>
  <si>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</si>
  <si>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</si>
  <si>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образования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</si>
  <si>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</si>
  <si>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Оказание услуг и выполнение работ в сфере образования через механизм субсидирования муниципальных заданий муниципальным учреждениям</t>
  </si>
  <si>
    <t>Оказание услуг для населения в сфере образования через механизм сметного финансирования муниципальных казенных образовательных учреждений</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</si>
  <si>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</si>
  <si>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</si>
  <si>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</si>
  <si>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</si>
  <si>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</si>
  <si>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</si>
  <si>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</si>
  <si>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</si>
  <si>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</si>
  <si>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</si>
  <si>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</si>
  <si>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</si>
  <si>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</si>
  <si>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</si>
  <si>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</si>
  <si>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</si>
  <si>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</si>
  <si>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</si>
  <si>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r>
      <t>V. Перечень услуг (работ), запланированных к передаче (переданных) на исполнение негосударственным (немуниципальным) поставщикам, в т.ч. С НКО</t>
    </r>
    <r>
      <rPr>
        <vertAlign val="superscript"/>
        <sz val="11"/>
        <color rgb="FF000000"/>
        <rFont val="Calibri"/>
        <family val="2"/>
        <charset val="204"/>
      </rPr>
      <t>[1]</t>
    </r>
  </si>
  <si>
    <t>Количество фактов получения гражданами услуги (работы)</t>
  </si>
  <si>
    <t>Количество негосударственных (немуниципальных) поставщиков, оказывающих услуги (работы) в социальной сфере</t>
  </si>
  <si>
    <r>
      <t>Наименование муниципальной услуги (работы)</t>
    </r>
    <r>
      <rPr>
        <vertAlign val="superscript"/>
        <sz val="11"/>
        <color rgb="FF000000"/>
        <rFont val="Calibri"/>
        <family val="2"/>
        <charset val="204"/>
      </rPr>
      <t>[2]</t>
    </r>
  </si>
  <si>
    <r>
      <t>Уровень перечня, в который включена услуга (общероссийские перечни / региональный перечень / муниципальный перечень)</t>
    </r>
    <r>
      <rPr>
        <vertAlign val="superscript"/>
        <sz val="11"/>
        <color rgb="FF000000"/>
        <rFont val="Calibri"/>
        <family val="2"/>
        <charset val="204"/>
      </rPr>
      <t>[3][4]</t>
    </r>
  </si>
  <si>
    <t>Отметка о передаче услуги (работы) на исполнение негосударственным (немуниципальным) поставщикам (да / нет) по состоянию на 01.01.2026</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</si>
  <si>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</si>
  <si>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 негосударственной (немуниципальной) организации, в т.ч. СО НКО, единиц</t>
  </si>
  <si>
    <t>в государственной (муниципальной) организации, единиц</t>
  </si>
  <si>
    <r>
      <t>наименование негосударственного (немуниципального) поставщика услуг (работ) с указанием места государственной регистрации поставщика на территории РФ (наименование субъекта, города)</t>
    </r>
    <r>
      <rPr>
        <vertAlign val="superscript"/>
        <sz val="11"/>
        <color rgb="FF000000"/>
        <rFont val="Calibri"/>
        <family val="2"/>
        <charset val="204"/>
      </rPr>
      <t>[5]</t>
    </r>
  </si>
  <si>
    <t>Образование (включая молодежную политику)</t>
  </si>
  <si>
    <t>1 - услуги (работы) из перечней, утвержденных правовыми актами муниципального образования (приказами органов местного самоуправления) (показатель 2 раздела II)</t>
  </si>
  <si>
    <t>2 -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</si>
  <si>
    <t>3 -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</si>
  <si>
    <t>4 -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сайт depfin.admhmao.ru, раздел Документы / Приказы Департамента</t>
  </si>
  <si>
    <t>5 - в случае оказания немуниципальной услуги более пяти негосудасртвенными (немуниципальными) поставщиками рекомендуется перечень негсоударственных (немумнципальных) организаций, оказывающих услуги социальной сферы на территории муниципального образования, (с указанием места госудасртвенной регистрации поставщика на территории РФ (наименование субъекта, города), обозначенные в настоящем разделе, оформить отдельным приложением (файлом) или сноской послк таблицы</t>
  </si>
  <si>
    <t>VI. Факты получения гражданами услуг (работ) в муниципальных и негосударственных(немуниципальных) организаций, осуществляющих деятельность в социальной сфере за 2025 год</t>
  </si>
  <si>
    <t>Показатели, отражающие факты получения гражданами услуг (работ)</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</si>
  <si>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</si>
  <si>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</si>
  <si>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</si>
  <si>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</si>
  <si>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</si>
  <si>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</si>
  <si>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</si>
  <si>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детей, получающих услуги питания в образовательных организациях</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</si>
  <si>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</si>
  <si>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</si>
  <si>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</si>
  <si>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</si>
  <si>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</si>
  <si>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</si>
  <si>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участников культурно-массовых мероприятий</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</si>
  <si>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</si>
  <si>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</si>
  <si>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участников спортивно-оздоровительных и спортивных мероприятий (без учета зрителей)</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</si>
  <si>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</si>
  <si>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</si>
  <si>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</si>
  <si>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</si>
  <si>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</si>
  <si>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</si>
  <si>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</si>
  <si>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</si>
  <si>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</si>
  <si>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t>VII. Имущественная поддержка социально ориентированных некоммерческих организаций по состоянию на 1 января 2026 года</t>
  </si>
  <si>
    <t>Показатель</t>
  </si>
  <si>
    <t>Пояснение / Единицы изменения</t>
  </si>
  <si>
    <t>Значение показателя</t>
  </si>
  <si>
    <t>1. Предоставление имущественной поддержки социально ориентированным некоммерческим организациям (далее - СОНКО)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пользование СОНКО</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</si>
  <si>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 СОНКО)</t>
  </si>
  <si>
    <t>наименование правового акта* об утверждении порядка формирования, ведения и обязательного опубликования Перечня СОНКО (с указанием даты, № и наименование исполнительно-распорядительного органа, принявшего правовой акт, даты последней редакции)</t>
  </si>
  <si>
    <t>наименование правового акта* об утверждении Перечня СОНКО (с указанием даты, № и наименование исполнительно-распорядительного органа, принявшего правовой акт, даты последней редакции)</t>
  </si>
  <si>
    <t>ссылка на соответствующую страницу на сайте муниципального образования, где размещен Перечень СОНКО</t>
  </si>
  <si>
    <t>1.2.1.</t>
  </si>
  <si>
    <t>Площадь недвижимого имущества, включенного в Перечень СОНКО</t>
  </si>
  <si>
    <t>состоящих в Перечне СОНКО на начало отчетного периода, площадь в метрах квадратных</t>
  </si>
  <si>
    <t>включенных в Перечень СОНКО в течение отчетного периода, площадь в метрах квадратных</t>
  </si>
  <si>
    <t>доля площади помещений, включенных в Перечень СОНКО в течение отчетного года от общей площади помещений, стоящих в Перечне СОНКО на начало отчетного года, процент</t>
  </si>
  <si>
    <t>исключенных из Перечня СОНКО в течение отчетного периода, площадь в метрах квадратных</t>
  </si>
  <si>
    <t>состоящих в Перечне СОНКО на конец отчетного периода, площадь в метрах квадратных</t>
  </si>
  <si>
    <t>1.2.2.</t>
  </si>
  <si>
    <t>Площадь помещений муниципального имущества</t>
  </si>
  <si>
    <t>Количество помещений муниципального имущества</t>
  </si>
  <si>
    <t>находящихся в Перечне СОНКО на начало отчетного периода единиц</t>
  </si>
  <si>
    <t>включенных в Перечень СОНКО в течение отчетного периода единиц</t>
  </si>
  <si>
    <t>доля количества помещений, включенных в Перечень СОНКО в течение года от общей площади помещений, стоящих в Перечне СОНКО на начало отчетного года, процент</t>
  </si>
  <si>
    <t>исключенных из Перечня СОНКО в течение отчетного периода единиц</t>
  </si>
  <si>
    <t>находящихся в Перечне СОНКО на конец отчетного периода единиц</t>
  </si>
  <si>
    <t>Количество земельных участков, находящихся в перечне СОНКО на конец отчетного периода</t>
  </si>
  <si>
    <t>всего, единиц</t>
  </si>
  <si>
    <t>в т.ч переданных во владение и пользование СОНКО, на конец отчетного периода, единиц</t>
  </si>
  <si>
    <t>Количество объектов движимого имущества, находящихся в перечне СОНКО на конец отчетного периода</t>
  </si>
  <si>
    <t>1.6</t>
  </si>
  <si>
    <t>Общее количество объектов (движимого, недвижимого имущества, земельных участков), находящихся в перечне СОНКО на конец отчетного периода</t>
  </si>
  <si>
    <t>1.7</t>
  </si>
  <si>
    <t>Доля объектов, включенных в Перечень СОНКО на конец отчетного года, переданных во владение и пользование СОНКО, процент</t>
  </si>
  <si>
    <t>процент</t>
  </si>
  <si>
    <t>1.8</t>
  </si>
  <si>
    <t>Правовой акт муниципального образования об установлении льготы для СОНКО на предоставление в аренду муниципального имущества</t>
  </si>
  <si>
    <t>наименование правового акта (актов)* об установлении льготы для СОНКО (с указанием даты, № и наименование исполнительно-распорядительного органа, принявшего правовой акт, даты последней редакции)</t>
  </si>
  <si>
    <t>1.9</t>
  </si>
  <si>
    <t>Размер предусмотренной льготы при предоставлении муниципального имущества СОНКО</t>
  </si>
  <si>
    <t>1 рубль за 1 объект имущества (Да/Нет/В разработке)</t>
  </si>
  <si>
    <t>безвозмездное пользование (Да/Нет/В разработке)</t>
  </si>
  <si>
    <t>использование понижающего коэффициента (Указать размер коэффициента/ Нет)</t>
  </si>
  <si>
    <t>1.10</t>
  </si>
  <si>
    <t>Условие предоставления СОНКО муниципального имущества</t>
  </si>
  <si>
    <t>указать условия, при соблюдении которых СОНКО может получить муниципальное имущество на льготных условиях (оказывает один из приоритетных видов деятельности (указать какие) / указать другое (при наличии)/ нет особых условий)</t>
  </si>
  <si>
    <t>1.11.1.</t>
  </si>
  <si>
    <t>Количество СОНКО, которым предоставлено (находилось во владении (пользовании) недвижимое имущество, включенное в перечень СОНКО (п. 5 проекта рейтинга: Количество негосударственных (немуниципальных) поставщиков, осуществляющих деятельность в социальной сфере, у которых находилось во владении (пользовании) в отчетном году недвижимое имущество, включенное в перечни муниципального имущества, из них: единиц)</t>
  </si>
  <si>
    <t>за 1 рубль за 1 объект имущества, единиц</t>
  </si>
  <si>
    <t>в безвозмездное пользование, единиц</t>
  </si>
  <si>
    <t>с использованием понижающего коэффициента, единиц</t>
  </si>
  <si>
    <t>общее количество СОНКО, которым предоставлено недвижимое имущество, включенное в перечнь СОНКО, единиц</t>
  </si>
  <si>
    <t>1.11.2.</t>
  </si>
  <si>
    <t>Количество СОНКО, которым предоставлены помещения муниципального имущества</t>
  </si>
  <si>
    <t>общее количество СОНКО, которым предоставлены помещения муниципального имущества, единиц</t>
  </si>
  <si>
    <t>1.12</t>
  </si>
  <si>
    <t>Количество помещений муниципального имущества, предоставленных СОНКО</t>
  </si>
  <si>
    <t>общее количество помещений, предоставленных СОНКО, единиц</t>
  </si>
  <si>
    <t>1.13.1.</t>
  </si>
  <si>
    <t>Площадь недвижимого имущества, включенного в Перечень СОНКО и находящаяся во владении СОНКО (п. 4 проекта рейтинга: Площадь недвижимого имущества, включенного в перечни муниципального имущества, и находившегося в отчетном году во владении (пользовании) негосударственных (немуниципальных) поставщиков, осуществляющих деятельность в социальной сфере)</t>
  </si>
  <si>
    <t>за 1 рубль за 1 объект имущества, кв.м.</t>
  </si>
  <si>
    <t>в безвозмездное пользование, кв.м.</t>
  </si>
  <si>
    <t>с использованием понижающего коэффициента, кв.м.</t>
  </si>
  <si>
    <t>общая площадь недвижимого имущества, муниципального имущества предоставленных СОНКО, кв.м.</t>
  </si>
  <si>
    <t>1.13.2.</t>
  </si>
  <si>
    <t>Площадь помещений муниципального имущества, предоставленных СОНКО</t>
  </si>
  <si>
    <t>общая площадь помещений, муниципального имущества предоставленных СОНКО, кв.м.</t>
  </si>
  <si>
    <t>1.14.</t>
  </si>
  <si>
    <t>Доля муниципального имущества предоставленного СОНКО, от общего количества имущества, включенного в перечень муниципального имущества для СОНКО (п. 3 проекта рейтинга: Доля муниципального имущества предоставленного негосударственным (немуниципальным) поставщикам, осуществляющим деятельность в социальной сфере, от общего количества имущества, включенного в перечни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за исключением имущественных прав некоммерческих организаций) (далее – перечни муниципального имущества)</t>
  </si>
  <si>
    <t>процентов, на 1 января года, следующего за отчетным</t>
  </si>
  <si>
    <t>количество муниципального имущества (движимого и недвижимого), предоставленного СОНКО из перечня СОНКО, единиц, на 1 января года, следующего за отчетным</t>
  </si>
  <si>
    <t>количество имущества, включенного в перечь муниципального имущества СОНКО, единиц на 1 января, года следующего за отчетным</t>
  </si>
  <si>
    <t>Доля недвижимого имущества</t>
  </si>
  <si>
    <t>количество недвижимого имущества состоящего в перечне СОНКО и переданного СОНКО, единиц на 1 января года, следующего за отчетным</t>
  </si>
  <si>
    <t>количество недвижимого имущества, состоящего в перечне СОНКО на 1 января года, следующего за отчетным</t>
  </si>
  <si>
    <t>Доля движимого имущества, балансовая стоимость которого равна или превышает 500 тыс. рублей</t>
  </si>
  <si>
    <t>количество движимого имущества, балансовая стоимость которого равна или превышает 500 тыс. руб., состоящего в перечне СОНКО и переданного СОНКО на 1 января года, следующего за отчетным</t>
  </si>
  <si>
    <t>количество движимого имущества, состоящего в перечне СОНКО на 1 января года, следующего за отчетным</t>
  </si>
  <si>
    <t>1.15.</t>
  </si>
  <si>
    <t>Доля ежегодного увеличения количества объектов имущества (в том числе, движимого и недвижимого) в перечне муниципального имущества для СОНКО, процент (п. 6 проекта рейтинга: Доля ежегодного увеличения количества объектов (в том числе движимого недвижимого) в перечнях муниципального имущества)</t>
  </si>
  <si>
    <t>Доля ежегодного увеличения количества объектов имущества (в том числе, движимого и недвижимого) в перечне муниципального имущества для СОНКО, процент</t>
  </si>
  <si>
    <t>количество имущества (движимое и недвижимое), включенного в перечни муниципального имущества СОНКО на 1 января отчетного года</t>
  </si>
  <si>
    <t>количество имущества, включенного в перечни муниципального имущества СОНКО на 1 января, года следующего за отчетным,</t>
  </si>
  <si>
    <t>1.16.</t>
  </si>
  <si>
    <t>Доля ежегодного увеличения площади недвижимого имущества, включенного в перечни муниципального имущества СОНКО, процент (п. 7 проекта рейтинга: Доля ежегодного увеличения площади недвижимого имущества, включенного в перечни муниципального имущества, процентов, на 1 января)</t>
  </si>
  <si>
    <t>Доля ежегодного увеличения площади недвижимого имущества, включенного в перечни муниципального имущества СОНКО, процент</t>
  </si>
  <si>
    <t>общая площадь недвижимого имущества, включенного в перечень муниципального имущества для СОНКО на 1 января отчетного года</t>
  </si>
  <si>
    <t>общая площадь недвижимого имущества, включенного в перечень муниципального имущества для СОНКО на 1 января, года следующего за отчетным</t>
  </si>
  <si>
    <t>2. Помещения муниципального имущества находящиеся вне перечня СОНКО, предоставленные СОНКО на льготной основе</t>
  </si>
  <si>
    <t>Помещения муниципального имущества, переданные во временное владение (пользование) СОНКО на конец отчетного периода, но находящихся вне Перечня СОНКО в т.ч.</t>
  </si>
  <si>
    <t>количество помещений, единиц</t>
  </si>
  <si>
    <t>площадь помещений, м2</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</si>
  <si>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негосударственным (немуниципальным) поставщикам услуг социальной сферы из числа СОНКО</t>
  </si>
  <si>
    <t>3.1.1.</t>
  </si>
  <si>
    <t>Предоставление в аренду (безвозмездное пользование) СОНКО недвижимого имущества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(п. 8 проекта рейтинга: Количество негосударственных (немуниципальных) организаций, которые использовали в отчетном году недвижимое имущество, находящееся на праве хозяйственного ведения или оперативного управления у муниципальных унитарных предприятий и муниципальных учреждений на льготной или коммерческой основе и не включенные в перечни муниципального имущества, п. 9 проекта рейтинга: Площадь недвижимого имущества, не включенного в перечни муниципального имущества, и находящегося во владении (пользовании) в отчетном году у негосударственных (немуниципальных) поставщиков, осуществляющих деятельность в социальной сфере, кв. м.)</t>
  </si>
  <si>
    <t>количество СОНКО, которые в отчетном периоде использовали, предоставленное в аренду (безвозмездное пользование) недвижимое имущество, находящееся на праве хозяйственного ведения или оперативного управления у МУП и МУ, единиц</t>
  </si>
  <si>
    <t>количество договоров аренды (безвозмездного пользования), заключенных в отчетном году МУП и МУ с СОНКО, единиц</t>
  </si>
  <si>
    <t>площадь недвижимого имущества, находящегося на праве хозяйственного ведения или оперативного управления у МУП и МУ, не включенного в перечни муниципального имущества, находящегося во владении (пользовании) СОНКО в отчетном периоде, кв. метров</t>
  </si>
  <si>
    <t>3.1.2.</t>
  </si>
  <si>
    <t>Предоставление в аренду (безвозмездное пользование) СОНКО,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t>
  </si>
  <si>
    <t>количество СОНКО,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t>
  </si>
  <si>
    <t>площадь помещений, находящихся на праве хозяйственного ведения или оперативного управления у МУП и МУ, предоставленных СОНКО в отчетном периоде, кв. метров</t>
  </si>
  <si>
    <t>4. Льготы по земельному налогу для СОНКО, установленные в муниципальном образовании</t>
  </si>
  <si>
    <t>Правовой акт муниципального образования устанавливающий льготы по земельному налогу для СОНКО</t>
  </si>
  <si>
    <t>наименование правового акта муниципального образования* (с указанием даты, №, органа, принявшего правовой акт, а также дату последней редакции)ого ведения или оперативного управления у МУП и МУ, единиц</t>
  </si>
  <si>
    <t>ссылка на соответствующую страницу на сайте муниципального образования, где размещен правовой акт, устанавливающий льготу по земельному налогу</t>
  </si>
  <si>
    <t>Размер предоставляемой льготы по земельному налогу для СОНКО</t>
  </si>
  <si>
    <t>указать размер понижающего коэффициента (также указать, если льгота не предусмотрена)</t>
  </si>
  <si>
    <t>Количество СОНКО, которым предоставлена льгота по земельному налогу</t>
  </si>
  <si>
    <t>VIII. Имущественная поддержка субъектов малого и среднего предпринимательства, осуществляющих деятельность с социальной сфере (далее - социальные предприниматели) по состоянию на 1 января 2026 года</t>
  </si>
  <si>
    <t>1. Предоставление имущественной поддержки социальным предпринимателям путем предоставления помещений из перечня муниципального имущества, свободного от прав третьих лиц и предназначенного для передачи во временное владение и (или) пользование субъектам малого и среднего предпринимательства</t>
  </si>
  <si>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 МСП, субъекты МСП)</t>
  </si>
  <si>
    <t>наименование правового акта* об утверждении порядка формирования, ведения и обязательного опубликования Перечня МСП (с указанием даты, № и наименование исполнительно-распорядительного органа, принявшего правовой акт, даты последней редакции)</t>
  </si>
  <si>
    <t>наименование правового акта* об утверждении Перечня МСП (с указанием даты, № и наименование исполнительно-распорядительного органа, принявшего правовой акт, даты последней редакции)</t>
  </si>
  <si>
    <t>ссылка на соответствующую страницу на сайте муниципального образования, где размещен Перечень МСП</t>
  </si>
  <si>
    <t>Площадь недвижимого имущества, включенного в Перечень МСП</t>
  </si>
  <si>
    <t>состоящих в Перечне МСП на начало отчетного периода, площадь в метрах квадратных</t>
  </si>
  <si>
    <t>включенных в Перечень МСП в течение отчетного периода, площадь в метрах квадратных</t>
  </si>
  <si>
    <t>доля площади помещений, включенных в Перечень МСП в течение отчетного года от общей площади помещений, стоящих в Перечне МСП на начало отчетного года, процент</t>
  </si>
  <si>
    <t>исключенных из Перечня МСП в течение отчетного периода, площадь в метрах квадратных</t>
  </si>
  <si>
    <t>состоящих в Перечне МСП на конец отчетного периода, площадь в метрах квадратных</t>
  </si>
  <si>
    <t>состоящих в Перечне МСП на начало отчетного периода площадь в метрах квадратных</t>
  </si>
  <si>
    <t>включенных в Перечень МСП в течение отчетного периода площадь в метрах квадратных</t>
  </si>
  <si>
    <t>исключенных из Перечня МСП в течение отчетного периода площадь в метрах квадратных</t>
  </si>
  <si>
    <t>состоящих в Перечне МСП на конец отчетного периода площадь в метрах квадратных</t>
  </si>
  <si>
    <t>находящихся в Перечне МСП на начало отчетного периода единиц</t>
  </si>
  <si>
    <t>включенных в Перечень МСП в течение отчетного периода единиц</t>
  </si>
  <si>
    <t>доля количества помещений, включенных в Перечень МСП в течение года от общей площади помещений, стоящих в Перечне МСП на начало отчетного года, процент</t>
  </si>
  <si>
    <t>исключенных из Перечня МСП в течение отчетного периода единиц</t>
  </si>
  <si>
    <t>находящихся в Перечне МСП на конец отчетного периода единиц</t>
  </si>
  <si>
    <t>Количество земельных участков, находящихся в перечне МСП на конец отчетного периода</t>
  </si>
  <si>
    <t>в т.ч переданных во владение и пользование социальным предпринимателям, на конец отчетного периода, единиц</t>
  </si>
  <si>
    <t>Количество объектов движимого имущества, находящихся в перечне МСП на конец отчетного периода (включая иное имущество)</t>
  </si>
  <si>
    <t>Общее количество объектов (движимого, недвижимого имущества, земельных участков), находящихся в перечне МСП на конец отчетного периода</t>
  </si>
  <si>
    <t>Доля объектов, включенных в Перечень МСП на конец отчетного года, переданных во владение и пользование социальным предпринимателям, процент</t>
  </si>
  <si>
    <t>Правовой акт муниципального образования об установлении льготы для социальных предпринимателей при предоставлении в аренду муниципального имущества</t>
  </si>
  <si>
    <t>наименование правового акта* об установлении льготы для социальных предпринимателей (с указанием даты, № и наименование исполнительно-распорядительного органа, принявшего правовой акт, с указанием даты последней редакции)</t>
  </si>
  <si>
    <t>Размер предусмотренной льготы при предоставлении муниципального имущества социальным предпринимателям</t>
  </si>
  <si>
    <t>Условие предоставления муниципального имущества социальным предпринимателям</t>
  </si>
  <si>
    <t>указать, условия, при соблюдении которых социальный предприниматель может получить муниципальное имущество на льготных условиях (оказывает один из приоритетных видов деятельности (указать какие), получил статус "Социальное предприятие", нет особых условий)</t>
  </si>
  <si>
    <t>Количество социальных предпринимателей, которым предоставлено (находилось во владении) недвижимое имущество, включенное в перечень МСП, (п. 5 проекта рейтинга: Количество негосударственных (немуниципальных) поставщиков, осуществляющих деятельность в социальной сфере, у которых находилось во владении (пользовании) в отчетном году недвижимое имущество, включенное в перечни муниципального имущества, из них: единиц)</t>
  </si>
  <si>
    <t>в т.ч. имеющим статус "социальное предприятие"</t>
  </si>
  <si>
    <t>общее количество социальных предпринимателей, которым предоставлено недвижимое имущество, единиц</t>
  </si>
  <si>
    <t>в т.ч. имеющих статус "социальное предприятие", единиц</t>
  </si>
  <si>
    <t>Количество социальных предпринимателей, которым предоставлены помещения муниципального имущества на льготной основе</t>
  </si>
  <si>
    <t>общее количество социальных предпринимателей, которым предоставлены помещения муниципального имущества, единиц</t>
  </si>
  <si>
    <t>общее количество помещений, предоставленных социальным предпринимателям, единиц</t>
  </si>
  <si>
    <t>Площадь недвижимого имущества, включенного в Перечень МСП и находившаяся во владении (пользовании) социальных предпринимателей (п. 4 проекта рейтинга: Площадь недвижимого имущества, включенного в перечни муниципального имущества, и находившегося в отчетном году во владении (пользовании) негосударственных (немуниципальных) поставщиков, осуществляющих деятельность в социальной сфере)</t>
  </si>
  <si>
    <t>в т.ч. имеющим статус "социальное предприятие", кв.м.</t>
  </si>
  <si>
    <t>общая площадь помещений, муниципального имущества предоставленных социальным предпринимателям, кв.м.</t>
  </si>
  <si>
    <t>Площадь помещений муниципального имущества, предоставленных социальным предпринимателям</t>
  </si>
  <si>
    <t>Доля муниципального имущества предоставленного социальным предпринимателям от общего количества имущества, включенного в перечень муниципального имущества для МСП, из них: (п. 3 проекта рейтинга: Доля муниципального имущества предоставленного негосударственным (немуниципальным) поставщикам, осуществляющим деятельность в социальной сфере, от общего количества имущества, включенного в перечни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за исключением имущественных прав некоммерческих организаций) (далее – перечни муниципального имущества)</t>
  </si>
  <si>
    <t>количество муниципального имущества (движимого и недвижимого), предоставленного социальным предпринимателям из перечня МСП, единиц на 1 января года, следующего за отчетным</t>
  </si>
  <si>
    <t>количество имущества, включенного в перечь муниципального имущества МСП, единиц на 1 января, года следующего за отчетным</t>
  </si>
  <si>
    <t>количество недвижимого имущества состоящего в перечне МСП и переданного социальным предпринимателям, единиц на 1 января года, следующего за отчетным</t>
  </si>
  <si>
    <t>количество недвижимого имущества, состоящего в перечне МСП, единиц на 1 января года, следующего за отчетным</t>
  </si>
  <si>
    <t>количество движимого имущества, балансовая стоимость которого равна или превышает 500 тыс. руб., состоящего в перечне МСП и переданного социальным предпринимателям, единиц на 1 января года, следующего за отчетным</t>
  </si>
  <si>
    <t>количество движимого имущества, состоящего в перечне МСП на 1 января года, следующего за отчетным</t>
  </si>
  <si>
    <t>Доля ежегодного увеличения количества объектов имущества (в том числе, движимого и недвижимого) в перечне муниципального имущества для МСП, процент (п. 6 проекта рейтинга: Доля ежегодного увеличения количества объектов (в том числе движимого недвижимого) в перечнях муниципального имущества</t>
  </si>
  <si>
    <t>Доля ежегодного увеличения количества объектов имущества (в том числе, движимого и недвижимого) в перечне муниципального имущества для МСП, процент</t>
  </si>
  <si>
    <t>количество имущества (движимое и недвижимое), включенного в перечень муниципального имущества для МСП на 1 января отчетного года</t>
  </si>
  <si>
    <t>количество имущества, включенного в перечни муниципального имущества для МСП на 1 января, года следующего за отчетным</t>
  </si>
  <si>
    <t>Доля ежегодного увеличения площади недвижимого имущества, включенного в перечень МСП, процент (п. 7 проекта рейтинга: Доля ежегодного увеличения площади недвижимого имущества, включенного в перечни муниципального имущества, процентов, на 1 января)</t>
  </si>
  <si>
    <t>Доля ежегодного увеличения площади недвижимого имущества, включенного в перечень МСП, процент</t>
  </si>
  <si>
    <t>общая площадь недвижимого имущества, включенного в перечень МСП на 1 января отчетного года</t>
  </si>
  <si>
    <t>общая площадь недвижимого имущества, включенного в перечень МСП на 1 января, года следующего за отчетным</t>
  </si>
  <si>
    <t>2. Помещения муниципального имущества находящиеся вне перечня МСП, предоставленные социальным предпринимателям на льготной основе</t>
  </si>
  <si>
    <t>Помещения муниципального имущества, переданные во временное владение (пользование) социальным предпринимателям на конец отчетного периода, но находящихся вне Перечня МСП в т.ч.</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</si>
  <si>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негосударственным (немуниципальным) поставщикам услуг социальной сферы, из числа социальных предпринимателей</t>
  </si>
  <si>
    <t>Предоставление в аренду (безвозмездное пользование) социальным предпринимателям недвижимого имущества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(п. 8 проекта рейтинга: Количество негосударственных (немуниципальных) организаций, которые использовали в отчетном году недвижимое имущество, находящееся на праве хозяйственного ведения или оперативного управления у муниципальных унитарных предприятий и муниципальных учреждений на льготной или коммерческой основе и не включенные в перечни муниципального имущества, п. 9 проекта рейтинга: Площадь недвижимого имущества, не включенного в перечни муниципального имущества, и находящегося во владении (пользовании) в отчетном году у негосударственных (немуниципальных) поставщиков, осуществляющих деятельность в социальной сфере, кв. м.)</t>
  </si>
  <si>
    <t>количество социальных предпринимателей, которые в отчетном периоде использовали, предоставленное в аренду (безвозмездное пользование) недвижимое имущество, находящееся на праве хозяйственного ведения или оперативного управления у МУП и МУ, единиц</t>
  </si>
  <si>
    <t>в т.ч. имеющие статус "социальное предприятие", единиц</t>
  </si>
  <si>
    <t>количество договоров аренды (безвозмездного пользования), заключенных в отчетном году МУП и МУ с социальными предпринимателями, единиц</t>
  </si>
  <si>
    <t>в т.ч. с имеющими статус "социальное предприятие", единиц</t>
  </si>
  <si>
    <t>площадь недвижимого имущества, находящегося на праве хозяйственного ведения или оперативного управления у МУП и МУ, не включенного в перечни муниципального имущества и находящегося во владении (пользовании) социальных предпринимателей в отчетном периода, кв.м.</t>
  </si>
  <si>
    <t>в т.ч. имеющим статус "социальное предприятие", м2</t>
  </si>
  <si>
    <t>Предоставление в аренду (безвозмездное пользование)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социальным предпринимателям</t>
  </si>
  <si>
    <t>площадь помещений, находящихся на праве хозяйственного ведения или оперативного управления у МУП и МУ, предоставленных социальным предпринимателям в отчетном периода, кв. м.</t>
  </si>
  <si>
    <t>в т.ч. имеющие статус "социальное предприятие", кв. м.</t>
  </si>
  <si>
    <t>4. Льготы по земельному налогу для социальных предпринимателей, установленные в муниципальном образовании</t>
  </si>
  <si>
    <t>Правовой акт муниципального образования устанавливающий льготы по земельному налогу для социальных предпринимателей</t>
  </si>
  <si>
    <t>наименование правового акта муниципального образования* (с указанием даты, №, органа, принявшего правовой акт, а также дату последней редакции)</t>
  </si>
  <si>
    <t>Размер предоставляемой льготы по земельному налогу для социальных предпринимателей</t>
  </si>
  <si>
    <t>Количество социальных предпринимателей, которым предоставлена льгота по земельному налогу</t>
  </si>
  <si>
    <t>IX. Оказание образовательной и информационной поддержки негосударственным (немуниципальным) поставщикам услуг (работ) в социальной сфере в 2025 году</t>
  </si>
  <si>
    <t>Единицы измерения (комментарии)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</si>
  <si>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</si>
  <si>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организованных с участием исполнительных органов государственной власти автономного округа</t>
  </si>
  <si>
    <t>общее количество образовательных мероприятий, в т.ч.</t>
  </si>
  <si>
    <t>программы повышения квалификации</t>
  </si>
  <si>
    <t>программы профессиональной переподготовки</t>
  </si>
  <si>
    <t>прочие образовательные мероприятия</t>
  </si>
  <si>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периоде1 (за исключением прочих образовательных мероприятий), человек</t>
  </si>
  <si>
    <t>самостоятельно организованных муниципальным образованием</t>
  </si>
  <si>
    <t>Количество работников муниципальных организаций и муниципальных служащих, прошедших повышение квалификации (профессиональную переподготовку) в отчетном периоде</t>
  </si>
  <si>
    <t>человек</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</si>
  <si>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</si>
  <si>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t>Количество фактов получения консультаций по вопросам деятельности негосударственных (немуниципальных) поставщиков услуг в социальной сфере</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</si>
  <si>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</si>
  <si>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</si>
  <si>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X. Результаты проведения независимой оценки качества условий оказания услуг организациями, осуществляющими деятельность в социальной сфере 1</t>
  </si>
  <si>
    <t>Наименование показателя</t>
  </si>
  <si>
    <t>итого</t>
  </si>
  <si>
    <t>образование</t>
  </si>
  <si>
    <t>Количество организаций, в отношении которых проведена независимая оценка, единиц в том числе:</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</si>
  <si>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</si>
  <si>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</si>
  <si>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 в том числе:</t>
  </si>
  <si>
    <t>Количество организаций, в отношении которых независимая оценка проведена организацией - оператором, единиц в том числе:</t>
  </si>
  <si>
    <t>Максимальное количество баллов среди:</t>
  </si>
  <si>
    <t>муниципальных организаций, баллов</t>
  </si>
  <si>
    <t>негосударственных (немуниципальных) организаций, баллов</t>
  </si>
  <si>
    <t>Минимальное количество баллов среди:</t>
  </si>
  <si>
    <t>Среднее значение баллов по муниципальному образованию, в том числе:</t>
  </si>
  <si>
    <t>Финансирование (тыс. рублей)</t>
  </si>
  <si>
    <t>Наименование муниципальной программы (подпрограммы)</t>
  </si>
  <si>
    <t>НПА, утвердивший муниципальную программу (наименование, номер, дата)</t>
  </si>
  <si>
    <t>Наименование регионального проекта</t>
  </si>
  <si>
    <t>Вид поддержки (направление расходов)*</t>
  </si>
  <si>
    <t>Всего план на 2025 год</t>
  </si>
  <si>
    <t>Факт на 01.01.2026</t>
  </si>
  <si>
    <t>в т.ч. средства окружного бюджета</t>
  </si>
  <si>
    <t>в т.ч. средства местного бюджета</t>
  </si>
  <si>
    <t>Наименование получателя поддержки-субъекта МСП, имеющего статус социальное предприятие</t>
  </si>
  <si>
    <t>Реквизиты платежного документа, подтверждающего кассовое исполнение (№, дата)</t>
  </si>
  <si>
    <t>Примечание</t>
  </si>
  <si>
    <t>XII.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муниципальных программ</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</si>
  <si>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</si>
  <si>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постановление администрации города Югорска  «О создании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</si>
  <si>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895</t>
  </si>
  <si>
    <t>Носкова Людмила Ивановна</t>
  </si>
  <si>
    <t>заместитель главы города Югорска</t>
  </si>
  <si>
    <t xml:space="preserve"> Noskova_LI@ugorsk.ru    </t>
  </si>
  <si>
    <t xml:space="preserve">Постановление администрации города Югорска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</si>
  <si>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от 12.04.2021</t>
  </si>
  <si>
    <t>№ 496-п</t>
  </si>
  <si>
    <t xml:space="preserve"> Департамент экономического развития и проектного управления</t>
  </si>
  <si>
    <t>Грудцына Ирина Викторовна</t>
  </si>
  <si>
    <t>директор Департамента экономического развития и проектного управления</t>
  </si>
  <si>
    <t>econ@ugorsk.ru</t>
  </si>
  <si>
    <t xml:space="preserve"> 8(34675)7 70 01</t>
  </si>
  <si>
    <t>8 (34675) 7 71 12 доб.140</t>
  </si>
  <si>
    <t xml:space="preserve">Постановление администрации города Югорска  «О внесении изменений в постановление администрации города Югорска от 12.04.2021 № 496-п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</si>
  <si>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2156-п</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</si>
  <si>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</si>
  <si>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2131-п</t>
  </si>
  <si>
    <t>Структурный элемент «Комплекс процессных мероприятий «Обеспечение функционирования системы финансовой поддержки гражданских инициатив»</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</si>
  <si>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</si>
  <si>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2138-п</t>
  </si>
  <si>
    <t>2147-п</t>
  </si>
  <si>
    <t>1. Комплекс процессных мероприятий "Содействие развитию дошкольного и общего образования"
2. Направление (подпрограмма) "Организация дополнительного образования, воспитания, отдыха и оздоровления детей"</t>
  </si>
  <si>
    <t>2104-п</t>
  </si>
  <si>
    <t>Комплекс процессных мероприятий «Развитие физической культуры и массового спорта»</t>
  </si>
  <si>
    <t>http://adm.ugorsk.ru/nko/</t>
  </si>
  <si>
    <t>"Поддержка НКО"</t>
  </si>
  <si>
    <t>https://adm.ugorsk.ru/about/statistics/ekonomika/2384/</t>
  </si>
  <si>
    <t>"Предпринимательство"</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</si>
  <si>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</si>
  <si>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</si>
  <si>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t>
  </si>
  <si>
    <t>№ 3182</t>
  </si>
  <si>
    <t>постановление администрации орода Югорска "Об утверждении стандарта 
выполнения муниципальной работы 
«Выполнение работ по организации  
и проведению  спортивно-массовых 
мероприятий  городского и регионального
уровня на территории города Югорска»</t>
  </si>
  <si>
    <t>№ 4257</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</si>
  <si>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</si>
  <si>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</si>
  <si>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 xml:space="preserve">постановление администрации города Югорска  «Об утверждении порядка предоставления субсидий социально ориентированным некоммерческим организациям, не являющимся государственными (муниципальными) учреждениями, на реализацию проектов» </t>
  </si>
  <si>
    <t>1165-п</t>
  </si>
  <si>
    <t xml:space="preserve">Сформирован единый перечень (реестр) поставщиков услуг. Отраслевые муниципальные  правовые акты не утверждались </t>
  </si>
  <si>
    <t>1. Ресурсный центр для СОНКО города Югорска АНО «Центр поддержки общественных инициатив «Позиция», Муниципальный РЦ (СО НКО, ИБ)
2. Общественная организация «Югорская городская общественная организация ветеранов Великой Отечественной Войны, ветеранов труда (пенсионеров)», Региональный РЦ (серебряное волонтерство)</t>
  </si>
  <si>
    <t>1.  Устав АНО «Центр поддержки общественных инициатив «Позиция».
2. Договор</t>
  </si>
  <si>
    <t>1. от 31.08.2023;
 2.  от 14.03.2024</t>
  </si>
  <si>
    <t>1. № 1
2. РЦ-24-000057</t>
  </si>
  <si>
    <t>https://domnkougorsk.ru/ 
https://molod86.ru/</t>
  </si>
  <si>
    <t>информационно-консультационное сопровождение деятельности НКО и СОНКО</t>
  </si>
  <si>
    <t>Постановление администрации  города Югорска  "Об утверждении Порядка оказания информационной поддержки социально ориентированным некоммерческим организациям, действующим на территории города Югорска"</t>
  </si>
  <si>
    <t>№ 695-п</t>
  </si>
  <si>
    <t xml:space="preserve">публикация короткого текстового материала (пост);
публикация видеоконтента                   (видеоролика);
проведение  просветительских мероприятий по вопросам информационного сопровождения  деятельности СО НКО.
Информационные материалы публикуются на следующих информационных ресурсах:  
 -в официальных аккаунтах администрации города Югорска в социальных сетях;
 -в сетевом издании ugorskinfo.ru, городском портале ugorsk.ru;
- в официальных группах администрации города Югорска в мессенджерах; 
- на официальном сайте администрации города Югорска (admugorsk.ru).
</t>
  </si>
  <si>
    <t>СОНКО</t>
  </si>
  <si>
    <t xml:space="preserve">Социально-экономическое развитие и муниципальное управление </t>
  </si>
  <si>
    <t>Постановление администрации города Югорска от 13.12.2024 № 2138-п</t>
  </si>
  <si>
    <t>Малое и среднее предпринимательство и поддержка индивидуальной предпринимательской инициативы</t>
  </si>
  <si>
    <t>На аренду (субаренду) нежилых помещений</t>
  </si>
  <si>
    <t>ИП Андреасов А.В.</t>
  </si>
  <si>
    <t>платежное поручение от 20.06.2025 № 1790 платежное поручение от 20.06.2025 № 1791</t>
  </si>
  <si>
    <t>Центр развития Школа Енота МК</t>
  </si>
  <si>
    <t>ИП Панова А.С.</t>
  </si>
  <si>
    <t xml:space="preserve">платежное поручение от 25.08.2025 № 2563 </t>
  </si>
  <si>
    <t>Школа скорочтения и развития интеллекта IQ007;
школа программирования для детей КОДИКИ</t>
  </si>
  <si>
    <t>ИП Панов Д.А.</t>
  </si>
  <si>
    <t>платежное поручение от 25.08.2025 № 2562</t>
  </si>
  <si>
    <t>Детская футбольная школа "Чемпионика"</t>
  </si>
  <si>
    <t>На роялти по лицензионному соглашению</t>
  </si>
  <si>
    <t>На приобретенеи оборудование (соновных средств)</t>
  </si>
  <si>
    <t>ИП Чарикова Е.С.</t>
  </si>
  <si>
    <t>ИП Третьякова И.А.</t>
  </si>
  <si>
    <t>Профориентация подростков</t>
  </si>
  <si>
    <t xml:space="preserve">платежное поручение от 25.08.2025 № 2564 </t>
  </si>
  <si>
    <t>платежное поручение от 25.08.2025 № 2561</t>
  </si>
  <si>
    <t>Комплекс процессных мероприятий "Улучшение условий ведения предпринимательской деятельности, в том числе содействие развитию малого и среднего предпринимательства, включая социальное предпринимательство"</t>
  </si>
  <si>
    <t>Детский Монтессори центр "Югорский УМКА"</t>
  </si>
  <si>
    <t>постановление администрации города Югорска "О муниципальной программе города Югорска "Развитие образования"</t>
  </si>
  <si>
    <t>2752-13-п</t>
  </si>
  <si>
    <t>О внесении изменений в постановление
администрации города Югорска
от 12.12.2024 № 2104-п «О муниципальной
программе города Югорска
«Развитие физической культуры и спорта»</t>
  </si>
  <si>
    <t>239-13-п</t>
  </si>
  <si>
    <t>постановление администрации города Югорска "О муниципальной программе города Югорска "Развитие физической культуры и спорта"</t>
  </si>
  <si>
    <t>https://admugorsk.ru/documents/econ/Perechen%20post%2001.01.2026.pdf</t>
  </si>
  <si>
    <t>Сформирован единый перечень</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</si>
  <si>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муниципальным образованием</t>
  </si>
  <si>
    <t>О внесении изменений в постановление администрации города Югорска от 16.12.2024 N 2147-п "О муниципальной программе города Югорска "Развитие образования"</t>
  </si>
  <si>
    <t>https://admugorsk.ru/documents/econ/EDS_Перечень%20услуг%202023.docx.pdf</t>
  </si>
  <si>
    <t>Постановление администрации города Югорска от 06.04.2018 № 993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(с изменениями от 11.05.2022 № 914-п)</t>
  </si>
  <si>
    <t>Постановление администарции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(с последними изменениями от 22.04.2025 №695-п)</t>
  </si>
  <si>
    <t>https://adm.ugorsk.ru/regulatory/zakon/4187/171441/</t>
  </si>
  <si>
    <t>Постановление администрации города Югорска от 17.01.2025 № 37-п " Об утверждении Порядка определения величины арендной платы"</t>
  </si>
  <si>
    <t>нет</t>
  </si>
  <si>
    <t>да</t>
  </si>
  <si>
    <t>нет особых условий</t>
  </si>
  <si>
    <t>Постановление админстрации города Югорска от 18.05.2020 № 656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а также физические лица, применяющие специальный налоговый режим" (в редакции от 13.04.2023 № 485-п)</t>
  </si>
  <si>
    <t>Постановление админстрации города Югорска от 10.06.2020 № 757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(в редакции от 26.09.2025 №1829-13-п )</t>
  </si>
  <si>
    <t xml:space="preserve">https://admugorsk.ru/regulatory/zakon/5581/170264/ </t>
  </si>
  <si>
    <t>имеет статус "социальное предприятие"</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</si>
  <si>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</si>
  <si>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</si>
  <si>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</si>
  <si>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</si>
  <si>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</si>
  <si>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</si>
  <si>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</si>
  <si>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общероссийские перечни</t>
  </si>
  <si>
    <t>ИП Третьякова И.А.,ИП Сушенцева О.А.</t>
  </si>
  <si>
    <t xml:space="preserve">ЧОУ "Православная гимназия пребодобного Сергия Радонежского",  </t>
  </si>
  <si>
    <t>ИП Панова А.С.,   "Православная гимназия пребодобного Сергия Радонежского", АНО "Верь в себя!", ИП Чарикова</t>
  </si>
  <si>
    <t>ООО "Газпром трансгаз Югорск", санаторий профилакторий</t>
  </si>
  <si>
    <t>Региональная общественная организация «Творческое объединение «Мастерская праздника» Ханты-Мансийского автономного округа – Югры</t>
  </si>
  <si>
    <t xml:space="preserve">Организация и проведение культурно-массовых мероприятий
</t>
  </si>
  <si>
    <t>Организация и проведение официальных спортивных мероприятий</t>
  </si>
  <si>
    <t>Спортивная подготовка по неолимпийским видам спорта (мотоциклетный спорт)</t>
  </si>
  <si>
    <t xml:space="preserve">да </t>
  </si>
  <si>
    <t>Местная общественная организация "Федерация художественной гимнастики города Югорска"</t>
  </si>
  <si>
    <t>Автономная некоммерческая организация «Спортивно-технический центр»</t>
  </si>
  <si>
    <t>Решение Думы города Югорска от 30.09.2024  № 72 «О земельном налоге»</t>
  </si>
  <si>
    <t xml:space="preserve">https://adm.ugorsk.ru/about/statistics/butget/4530/61052/ 
</t>
  </si>
  <si>
    <t>191:                                 15- сайт ОМС, 23- газета "Югорский вестник", 153 - мессенджеры и аккаунты в социальных сетях</t>
  </si>
  <si>
    <t>постановление администрации города Югорска «Об утверждении Порядка предоставления субсидий социально ориентированным некоммерческим организациям, не являющимся государственными (муниципальными) учреждениями, на организацию и проведение социально значимых общественных мероприятий и (или) проектов в сфере физической культуры и спорта среди различных групп населения»</t>
  </si>
  <si>
    <t>XI.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региональных проектов "Акселерация субъектов малого и среднего предпринимательства" и "Создание условий для легкого старта и комфортного ведения бизнеса"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</si>
</sst>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 ##0"/>
    <numFmt numFmtId="165" formatCode="#\ ##0.00"/>
    <numFmt numFmtId="166" formatCode="0.0"/>
    <numFmt numFmtId="167" formatCode="#,##0.0"/>
    <numFmt numFmtId="168" formatCode="#.##"/>
  </numFmts>
  <fonts count="14" x14ac:knownFonts="1">
    <font>
      <sz val="11"/>
      <color rgb="FF000000"/>
      <name val="Calibri"/>
    </font>
    <font>
      <sz val="11"/>
      <color theme="1"/>
      <name val="Calibri"/>
      <family val="2"/>
      <charset val="204"/>
      <scheme val="minor"/>
    </font>
    <font>
      <b/>
      <sz val="11"/>
      <color rgb="FF000000"/>
      <name val="Calibri"/>
      <family val="2"/>
      <charset val="204"/>
    </font>
    <font>
      <vertAlign val="superscript"/>
      <sz val="11"/>
      <color rgb="FF000000"/>
      <name val="Calibri"/>
      <family val="2"/>
      <charset val="204"/>
    </font>
    <font>
      <sz val="12"/>
      <name val="Times New Roman"/>
      <family val="1"/>
      <charset val="204"/>
    </font>
    <font>
      <u/>
      <sz val="11"/>
      <color theme="10"/>
      <name val="Calibri"/>
      <family val="2"/>
      <charset val="204"/>
    </font>
    <font>
      <sz val="11"/>
      <color rgb="FF000000"/>
      <name val="Calibri"/>
      <family val="2"/>
      <charset val="204"/>
    </font>
    <font>
      <sz val="12"/>
      <color theme="1"/>
      <name val="Times New Roman"/>
      <family val="1"/>
      <charset val="204"/>
    </font>
    <font>
      <u/>
      <sz val="11"/>
      <color theme="10"/>
      <name val="Calibri"/>
      <family val="2"/>
      <charset val="204"/>
      <scheme val="minor"/>
    </font>
    <font>
      <u/>
      <sz val="11"/>
      <color theme="10"/>
      <name val="Calibri"/>
      <family val="2"/>
      <scheme val="minor"/>
    </font>
    <font>
      <sz val="12"/>
      <color rgb="FF000000"/>
      <name val="Times New Roman"/>
      <family val="1"/>
      <charset val="204"/>
    </font>
    <font>
      <sz val="11"/>
      <color theme="1"/>
      <name val="Calibri"/>
      <family val="2"/>
      <scheme val="minor"/>
    </font>
    <font>
      <sz val="11"/>
      <name val="Calibri"/>
      <family val="2"/>
      <charset val="204"/>
    </font>
    <font>
      <b/>
      <sz val="11"/>
      <color theme="1"/>
      <name val="Calibri"/>
      <family val="2"/>
      <charset val="204"/>
    </font>
  </fonts>
  <fills count="4">
    <fill>
      <patternFill patternType="none"/>
    </fill>
    <fill>
      <patternFill patternType="gray125"/>
    </fill>
    <fill>
      <patternFill patternType="solid">
        <fgColor rgb="FFFFFF00"/>
        <bgColor indexed="64"/>
      </patternFill>
    </fill>
    <fill>
      <patternFill patternType="solid">
        <fgColor rgb="FFFFFFFF"/>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21">
    <xf numFmtId="0" fontId="0" fillId="0" borderId="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43" fontId="6" fillId="0" borderId="0" applyFont="0" applyFill="0" applyBorder="0" applyAlignment="0" applyProtection="0"/>
  </cellStyleXfs>
  <cellXfs count="73">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wrapText="1"/>
    </xf>
    <xf numFmtId="164" fontId="0" fillId="0" borderId="1" xfId="0" applyNumberFormat="1" applyBorder="1" applyAlignment="1">
      <alignment horizontal="center" vertical="top" wrapText="1"/>
    </xf>
    <xf numFmtId="165" fontId="0" fillId="0" borderId="1" xfId="0" applyNumberFormat="1" applyBorder="1" applyAlignment="1">
      <alignment horizontal="center" vertical="top" wrapText="1"/>
    </xf>
    <xf numFmtId="0" fontId="0" fillId="0" borderId="1" xfId="0" applyBorder="1" applyAlignment="1">
      <alignment horizontal="left" vertical="top" wrapText="1"/>
    </xf>
    <xf numFmtId="14" fontId="4" fillId="0" borderId="2" xfId="0" applyNumberFormat="1"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14" fontId="4" fillId="0" borderId="2" xfId="0" applyNumberFormat="1"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14" fontId="4" fillId="0" borderId="3" xfId="0" applyNumberFormat="1" applyFont="1" applyBorder="1" applyAlignment="1" applyProtection="1">
      <alignment horizontal="left" vertical="top" wrapText="1"/>
      <protection locked="0"/>
    </xf>
    <xf numFmtId="167" fontId="4" fillId="0" borderId="2" xfId="0" applyNumberFormat="1" applyFont="1" applyFill="1" applyBorder="1" applyAlignment="1" applyProtection="1">
      <alignment horizontal="center" vertical="center" wrapText="1"/>
      <protection locked="0"/>
    </xf>
    <xf numFmtId="3" fontId="4" fillId="0" borderId="2" xfId="0" applyNumberFormat="1" applyFont="1" applyFill="1" applyBorder="1" applyAlignment="1" applyProtection="1">
      <alignment horizontal="center" vertical="center" wrapText="1"/>
      <protection locked="0"/>
    </xf>
    <xf numFmtId="0" fontId="5" fillId="0" borderId="1" xfId="1" applyBorder="1" applyAlignment="1">
      <alignment horizontal="left" vertical="top" wrapText="1"/>
    </xf>
    <xf numFmtId="0" fontId="5" fillId="0" borderId="2" xfId="1" applyFill="1" applyBorder="1" applyAlignment="1" applyProtection="1">
      <alignment horizontal="left" vertical="top" wrapText="1"/>
      <protection locked="0"/>
    </xf>
    <xf numFmtId="0" fontId="4" fillId="0" borderId="2" xfId="0" applyFont="1" applyFill="1" applyBorder="1" applyAlignment="1" applyProtection="1">
      <alignment horizontal="center" vertical="center" wrapText="1"/>
      <protection locked="0"/>
    </xf>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6" fillId="0" borderId="1" xfId="0" applyFont="1" applyBorder="1" applyAlignment="1">
      <alignment wrapText="1"/>
    </xf>
    <xf numFmtId="0" fontId="0" fillId="0" borderId="1" xfId="0" applyBorder="1" applyAlignment="1">
      <alignment horizontal="left" vertical="top" wrapText="1"/>
    </xf>
    <xf numFmtId="0" fontId="6" fillId="0" borderId="1" xfId="0" applyFont="1" applyBorder="1" applyAlignment="1">
      <alignment vertical="top" wrapText="1"/>
    </xf>
    <xf numFmtId="164" fontId="0" fillId="0" borderId="1" xfId="0" applyNumberFormat="1" applyFill="1"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0" fillId="0" borderId="1" xfId="0" applyBorder="1" applyAlignment="1">
      <alignment horizontal="left" vertical="top" wrapText="1"/>
    </xf>
    <xf numFmtId="0" fontId="5" fillId="0" borderId="2" xfId="1" applyBorder="1" applyAlignment="1" applyProtection="1">
      <alignment horizontal="left" vertical="top" wrapText="1"/>
      <protection locked="0"/>
    </xf>
    <xf numFmtId="0" fontId="5" fillId="0" borderId="2" xfId="1" applyBorder="1" applyAlignment="1" applyProtection="1">
      <alignment horizontal="center" vertical="top" wrapText="1"/>
      <protection locked="0"/>
    </xf>
    <xf numFmtId="0" fontId="0" fillId="0" borderId="1" xfId="0" applyBorder="1" applyAlignment="1">
      <alignment horizontal="center" vertical="top" wrapText="1"/>
    </xf>
    <xf numFmtId="0" fontId="0" fillId="0" borderId="0" xfId="0"/>
    <xf numFmtId="0" fontId="0" fillId="0" borderId="1" xfId="0" applyBorder="1" applyAlignment="1">
      <alignment horizontal="left" vertical="top" wrapText="1"/>
    </xf>
    <xf numFmtId="0" fontId="0" fillId="0" borderId="1" xfId="0" applyBorder="1" applyAlignment="1">
      <alignment horizontal="center" vertical="top" wrapText="1"/>
    </xf>
    <xf numFmtId="168" fontId="0" fillId="0" borderId="1" xfId="0" applyNumberFormat="1" applyBorder="1" applyAlignment="1">
      <alignment horizontal="center"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166" fontId="0" fillId="0" borderId="1" xfId="0" applyNumberFormat="1" applyBorder="1" applyAlignment="1">
      <alignment horizontal="center" vertical="top" wrapText="1"/>
    </xf>
    <xf numFmtId="3" fontId="7" fillId="0" borderId="2" xfId="2" applyNumberFormat="1" applyFont="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4" fillId="0" borderId="2" xfId="119" applyFont="1" applyFill="1" applyBorder="1" applyAlignment="1" applyProtection="1">
      <alignment vertical="center" wrapText="1"/>
      <protection locked="0"/>
    </xf>
    <xf numFmtId="0" fontId="4" fillId="0" borderId="2" xfId="119" applyFont="1" applyFill="1" applyBorder="1" applyAlignment="1" applyProtection="1">
      <alignment horizontal="center" vertical="center"/>
      <protection locked="0"/>
    </xf>
    <xf numFmtId="0" fontId="12" fillId="0" borderId="1" xfId="119" applyFont="1" applyBorder="1" applyAlignment="1">
      <alignment horizontal="center" vertical="top" wrapText="1"/>
    </xf>
    <xf numFmtId="0" fontId="12" fillId="0" borderId="1" xfId="119" applyFont="1" applyFill="1" applyBorder="1" applyAlignment="1">
      <alignment horizontal="center" vertical="top" wrapText="1"/>
    </xf>
    <xf numFmtId="49" fontId="4" fillId="3" borderId="3" xfId="0" applyNumberFormat="1" applyFont="1" applyFill="1" applyBorder="1" applyAlignment="1" applyProtection="1">
      <alignment horizontal="left" vertical="top" wrapText="1"/>
      <protection locked="0"/>
    </xf>
    <xf numFmtId="1" fontId="4" fillId="0" borderId="2" xfId="0" applyNumberFormat="1" applyFont="1" applyBorder="1" applyAlignment="1" applyProtection="1">
      <alignment horizontal="center" vertical="top" wrapText="1"/>
    </xf>
    <xf numFmtId="49" fontId="4" fillId="3" borderId="2" xfId="0" applyNumberFormat="1" applyFont="1" applyFill="1" applyBorder="1" applyAlignment="1" applyProtection="1">
      <alignment horizontal="left" vertical="top" wrapText="1"/>
      <protection locked="0"/>
    </xf>
    <xf numFmtId="0" fontId="4" fillId="0" borderId="2" xfId="3" applyFont="1" applyFill="1" applyBorder="1" applyAlignment="1" applyProtection="1">
      <alignment vertical="center" wrapText="1"/>
      <protection locked="0"/>
    </xf>
    <xf numFmtId="165" fontId="0" fillId="0" borderId="1" xfId="0" applyNumberFormat="1" applyFill="1" applyBorder="1" applyAlignment="1">
      <alignment horizontal="center" vertical="top" wrapText="1"/>
    </xf>
    <xf numFmtId="2"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wrapText="1"/>
    </xf>
    <xf numFmtId="166" fontId="4" fillId="0" borderId="3" xfId="0" applyNumberFormat="1" applyFont="1" applyFill="1" applyBorder="1" applyAlignment="1" applyProtection="1">
      <alignment horizontal="center" vertical="top" wrapText="1"/>
      <protection locked="0"/>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2" borderId="1" xfId="0" applyFill="1" applyBorder="1" applyAlignment="1">
      <alignment horizontal="center" vertical="top" wrapText="1"/>
    </xf>
    <xf numFmtId="0" fontId="6" fillId="0" borderId="1" xfId="0" applyFont="1" applyFill="1" applyBorder="1" applyAlignment="1">
      <alignment horizontal="left" vertical="top" wrapText="1"/>
    </xf>
    <xf numFmtId="164" fontId="0" fillId="2" borderId="1" xfId="0" applyNumberFormat="1" applyFill="1" applyBorder="1" applyAlignment="1">
      <alignment horizontal="center" vertical="top" wrapText="1"/>
    </xf>
    <xf numFmtId="0" fontId="0" fillId="0" borderId="0" xfId="0" applyAlignment="1">
      <alignment horizontal="center"/>
    </xf>
    <xf numFmtId="0" fontId="0" fillId="0" borderId="0" xfId="0"/>
    <xf numFmtId="0" fontId="2" fillId="0" borderId="0" xfId="0" applyFont="1" applyAlignment="1">
      <alignment horizontal="center" vertical="center" wrapText="1"/>
    </xf>
    <xf numFmtId="0" fontId="2" fillId="0" borderId="0" xfId="0" applyFont="1" applyAlignment="1">
      <alignment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 fillId="0" borderId="1" xfId="0" applyFont="1" applyBorder="1" applyAlignment="1">
      <alignment horizontal="left" vertical="top" wrapText="1"/>
    </xf>
    <xf numFmtId="0" fontId="13" fillId="0" borderId="0" xfId="0" applyFont="1" applyAlignment="1">
      <alignment horizontal="center" vertical="center" wrapText="1"/>
    </xf>
    <xf numFmtId="0" fontId="13" fillId="0" borderId="0" xfId="0" applyFont="1" applyAlignment="1">
      <alignment wrapText="1"/>
    </xf>
  </cellXfs>
  <cellStyles count="121">
    <cellStyle name="Гиперссылка" xfId="1" builtinId="8"/>
    <cellStyle name="Гиперссылка 2" xfId="22"/>
    <cellStyle name="Гиперссылка 3" xfId="62"/>
    <cellStyle name="Гиперссылка 4" xfId="41"/>
    <cellStyle name="Гиперссылка 5" xfId="21"/>
    <cellStyle name="Обычный" xfId="0" builtinId="0"/>
    <cellStyle name="Обычный 2" xfId="3"/>
    <cellStyle name="Обычный 2 10" xfId="64"/>
    <cellStyle name="Обычный 2 11" xfId="23"/>
    <cellStyle name="Обычный 2 12" xfId="83"/>
    <cellStyle name="Обычный 2 2" xfId="4"/>
    <cellStyle name="Обычный 2 2 2" xfId="5"/>
    <cellStyle name="Обычный 2 2 2 2" xfId="46"/>
    <cellStyle name="Обычный 2 2 2 2 2" xfId="103"/>
    <cellStyle name="Обычный 2 2 2 3" xfId="66"/>
    <cellStyle name="Обычный 2 2 2 4" xfId="25"/>
    <cellStyle name="Обычный 2 2 2 5" xfId="85"/>
    <cellStyle name="Обычный 2 2 3" xfId="6"/>
    <cellStyle name="Обычный 2 2 3 2" xfId="47"/>
    <cellStyle name="Обычный 2 2 3 2 2" xfId="104"/>
    <cellStyle name="Обычный 2 2 3 3" xfId="67"/>
    <cellStyle name="Обычный 2 2 3 4" xfId="26"/>
    <cellStyle name="Обычный 2 2 3 5" xfId="86"/>
    <cellStyle name="Обычный 2 2 4" xfId="45"/>
    <cellStyle name="Обычный 2 2 4 2" xfId="102"/>
    <cellStyle name="Обычный 2 2 5" xfId="65"/>
    <cellStyle name="Обычный 2 2 6" xfId="24"/>
    <cellStyle name="Обычный 2 2 7" xfId="84"/>
    <cellStyle name="Обычный 2 3" xfId="7"/>
    <cellStyle name="Обычный 2 3 2" xfId="8"/>
    <cellStyle name="Обычный 2 3 2 2" xfId="49"/>
    <cellStyle name="Обычный 2 3 2 2 2" xfId="106"/>
    <cellStyle name="Обычный 2 3 2 3" xfId="69"/>
    <cellStyle name="Обычный 2 3 2 4" xfId="28"/>
    <cellStyle name="Обычный 2 3 2 5" xfId="88"/>
    <cellStyle name="Обычный 2 3 3" xfId="48"/>
    <cellStyle name="Обычный 2 3 3 2" xfId="105"/>
    <cellStyle name="Обычный 2 3 4" xfId="68"/>
    <cellStyle name="Обычный 2 3 5" xfId="27"/>
    <cellStyle name="Обычный 2 3 6" xfId="87"/>
    <cellStyle name="Обычный 2 4" xfId="9"/>
    <cellStyle name="Обычный 2 4 2" xfId="50"/>
    <cellStyle name="Обычный 2 4 2 2" xfId="107"/>
    <cellStyle name="Обычный 2 4 3" xfId="70"/>
    <cellStyle name="Обычный 2 4 4" xfId="29"/>
    <cellStyle name="Обычный 2 4 5" xfId="89"/>
    <cellStyle name="Обычный 2 5" xfId="10"/>
    <cellStyle name="Обычный 2 5 2" xfId="51"/>
    <cellStyle name="Обычный 2 5 2 2" xfId="108"/>
    <cellStyle name="Обычный 2 5 3" xfId="71"/>
    <cellStyle name="Обычный 2 5 4" xfId="30"/>
    <cellStyle name="Обычный 2 5 5" xfId="90"/>
    <cellStyle name="Обычный 2 6" xfId="11"/>
    <cellStyle name="Обычный 2 6 2" xfId="12"/>
    <cellStyle name="Обычный 2 6 2 2" xfId="53"/>
    <cellStyle name="Обычный 2 6 2 2 2" xfId="110"/>
    <cellStyle name="Обычный 2 6 2 3" xfId="73"/>
    <cellStyle name="Обычный 2 6 2 4" xfId="32"/>
    <cellStyle name="Обычный 2 6 2 5" xfId="92"/>
    <cellStyle name="Обычный 2 6 3" xfId="13"/>
    <cellStyle name="Обычный 2 6 3 2" xfId="14"/>
    <cellStyle name="Обычный 2 6 3 2 2" xfId="55"/>
    <cellStyle name="Обычный 2 6 3 2 2 2" xfId="112"/>
    <cellStyle name="Обычный 2 6 3 2 3" xfId="75"/>
    <cellStyle name="Обычный 2 6 3 2 4" xfId="34"/>
    <cellStyle name="Обычный 2 6 3 2 5" xfId="94"/>
    <cellStyle name="Обычный 2 6 3 3" xfId="54"/>
    <cellStyle name="Обычный 2 6 3 3 2" xfId="111"/>
    <cellStyle name="Обычный 2 6 3 4" xfId="74"/>
    <cellStyle name="Обычный 2 6 3 5" xfId="33"/>
    <cellStyle name="Обычный 2 6 3 6" xfId="93"/>
    <cellStyle name="Обычный 2 6 4" xfId="52"/>
    <cellStyle name="Обычный 2 6 4 2" xfId="109"/>
    <cellStyle name="Обычный 2 6 5" xfId="72"/>
    <cellStyle name="Обычный 2 6 6" xfId="31"/>
    <cellStyle name="Обычный 2 6 7" xfId="91"/>
    <cellStyle name="Обычный 2 7" xfId="15"/>
    <cellStyle name="Обычный 2 7 2" xfId="16"/>
    <cellStyle name="Обычный 2 7 2 2" xfId="17"/>
    <cellStyle name="Обычный 2 7 2 2 2" xfId="58"/>
    <cellStyle name="Обычный 2 7 2 2 2 2" xfId="115"/>
    <cellStyle name="Обычный 2 7 2 2 3" xfId="78"/>
    <cellStyle name="Обычный 2 7 2 2 4" xfId="37"/>
    <cellStyle name="Обычный 2 7 2 2 5" xfId="97"/>
    <cellStyle name="Обычный 2 7 2 3" xfId="57"/>
    <cellStyle name="Обычный 2 7 2 3 2" xfId="114"/>
    <cellStyle name="Обычный 2 7 2 4" xfId="77"/>
    <cellStyle name="Обычный 2 7 2 5" xfId="36"/>
    <cellStyle name="Обычный 2 7 2 6" xfId="96"/>
    <cellStyle name="Обычный 2 7 3" xfId="56"/>
    <cellStyle name="Обычный 2 7 3 2" xfId="113"/>
    <cellStyle name="Обычный 2 7 4" xfId="76"/>
    <cellStyle name="Обычный 2 7 5" xfId="35"/>
    <cellStyle name="Обычный 2 7 6" xfId="95"/>
    <cellStyle name="Обычный 2 8" xfId="18"/>
    <cellStyle name="Обычный 2 8 2" xfId="19"/>
    <cellStyle name="Обычный 2 8 2 2" xfId="60"/>
    <cellStyle name="Обычный 2 8 2 2 2" xfId="117"/>
    <cellStyle name="Обычный 2 8 2 3" xfId="80"/>
    <cellStyle name="Обычный 2 8 2 4" xfId="39"/>
    <cellStyle name="Обычный 2 8 2 5" xfId="99"/>
    <cellStyle name="Обычный 2 8 3" xfId="59"/>
    <cellStyle name="Обычный 2 8 3 2" xfId="116"/>
    <cellStyle name="Обычный 2 8 4" xfId="79"/>
    <cellStyle name="Обычный 2 8 5" xfId="38"/>
    <cellStyle name="Обычный 2 8 6" xfId="98"/>
    <cellStyle name="Обычный 2 9" xfId="44"/>
    <cellStyle name="Обычный 2 9 2" xfId="101"/>
    <cellStyle name="Обычный 3" xfId="20"/>
    <cellStyle name="Обычный 3 2" xfId="61"/>
    <cellStyle name="Обычный 3 2 2" xfId="118"/>
    <cellStyle name="Обычный 3 3" xfId="81"/>
    <cellStyle name="Обычный 3 4" xfId="40"/>
    <cellStyle name="Обычный 3 5" xfId="100"/>
    <cellStyle name="Обычный 4" xfId="43"/>
    <cellStyle name="Обычный 5" xfId="42"/>
    <cellStyle name="Обычный 6" xfId="63"/>
    <cellStyle name="Обычный 7" xfId="82"/>
    <cellStyle name="Обычный 8" xfId="2"/>
    <cellStyle name="Обычный 9" xfId="119"/>
    <cellStyle name="Финансовый 2" xfId="12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90;&#1095;&#1077;&#1090;&#1099;%20&#1086;&#1090;%20&#1089;&#1090;&#1088;&#1091;&#1082;&#1090;&#1091;&#1088;/&#1059;&#1087;&#1088;&#1072;&#1074;&#1083;&#1077;&#1085;&#1080;&#1077;%20&#1086;&#1073;&#1088;&#1072;&#1079;&#1086;&#1074;&#1072;&#1085;&#1080;&#1103;/&#1054;&#1090;&#1095;&#1077;&#1090;&#1085;&#1099;&#1077;%20&#1092;&#1086;&#1088;&#1084;&#1099;%20&#1059;&#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II. Целевые показатели"/>
      <sheetName val="III. Количество поставщиков"/>
      <sheetName val="IV. Механизмы передачи"/>
      <sheetName val="V. Перечень услуг"/>
      <sheetName val="VI. Факты получения"/>
      <sheetName val="VII. Имущественная поддержка"/>
      <sheetName val="VIII. Имущественная поддержка С"/>
      <sheetName val="IX. Образовательная поддержка"/>
      <sheetName val="X. НОК"/>
      <sheetName val="XI. Поддержка СП рег. проекты"/>
      <sheetName val="XII. Поддержка СП иные напр."/>
      <sheetName val="Рейтингование СП и СОНКО"/>
      <sheetName val="Контакты"/>
    </sheetNames>
    <sheetDataSet>
      <sheetData sheetId="0"/>
      <sheetData sheetId="1"/>
      <sheetData sheetId="2"/>
      <sheetData sheetId="3"/>
      <sheetData sheetId="4"/>
      <sheetData sheetId="5">
        <row r="10">
          <cell r="G10">
            <v>1883</v>
          </cell>
        </row>
        <row r="11">
          <cell r="G11">
            <v>4304</v>
          </cell>
        </row>
        <row r="12">
          <cell r="F12">
            <v>318</v>
          </cell>
          <cell r="G12">
            <v>7311</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https://admugorsk.ru/documents/econ/Perechen%20post%2001.01.2026.pdf" TargetMode="External"/><Relationship Id="rId3" Type="http://schemas.openxmlformats.org/officeDocument/2006/relationships/hyperlink" Target="mailto:econ@ugorsk.ru" TargetMode="External"/><Relationship Id="rId7" Type="http://schemas.openxmlformats.org/officeDocument/2006/relationships/hyperlink" Target="https://admugorsk.ru/documents/econ/Perechen%20post%2001.01.2026.pdf" TargetMode="External"/><Relationship Id="rId12" Type="http://schemas.openxmlformats.org/officeDocument/2006/relationships/printerSettings" Target="../printerSettings/printerSettings1.bin"/><Relationship Id="rId2" Type="http://schemas.openxmlformats.org/officeDocument/2006/relationships/hyperlink" Target="https://adm.ugorsk.ru/about/statistics/ekonomika/2384/" TargetMode="External"/><Relationship Id="rId1" Type="http://schemas.openxmlformats.org/officeDocument/2006/relationships/hyperlink" Target="http://adm.ugorsk.ru/nko/" TargetMode="External"/><Relationship Id="rId6" Type="http://schemas.openxmlformats.org/officeDocument/2006/relationships/hyperlink" Target="https://admugorsk.ru/documents/econ/Perechen%20post%2001.01.2026.pdf" TargetMode="External"/><Relationship Id="rId11" Type="http://schemas.openxmlformats.org/officeDocument/2006/relationships/hyperlink" Target="https://admugorsk.ru/documents/econ/EDS_&#1055;&#1077;&#1088;&#1077;&#1095;&#1077;&#1085;&#1100;%20&#1091;&#1089;&#1083;&#1091;&#1075;%202023.docx.pdf" TargetMode="External"/><Relationship Id="rId5" Type="http://schemas.openxmlformats.org/officeDocument/2006/relationships/hyperlink" Target="https://admugorsk.ru/documents/econ/EDS_%D0%9F%D0%B5%D1%80%D0%B5%D1%87%D0%B5%D0%BD%D1%8C%20%D1%83%D1%81%D0%BB%D1%83%D0%B3%202023.docx.pdf" TargetMode="External"/><Relationship Id="rId10" Type="http://schemas.openxmlformats.org/officeDocument/2006/relationships/hyperlink" Target="https://admugorsk.ru/documents/econ/Perechen%20post%2001.01.2026.pdf" TargetMode="External"/><Relationship Id="rId4" Type="http://schemas.openxmlformats.org/officeDocument/2006/relationships/hyperlink" Target="https://admugorsk.ru/documents/econ/EDS_%D0%9F%D0%B5%D1%80%D0%B5%D1%87%D0%B5%D0%BD%D1%8C%20%D1%83%D1%81%D0%BB%D1%83%D0%B3%202023.docx.pdf" TargetMode="External"/><Relationship Id="rId9" Type="http://schemas.openxmlformats.org/officeDocument/2006/relationships/hyperlink" Target="https://admugorsk.ru/documents/econ/Perechen%20post%2001.01.2026.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dm.ugorsk.ru/about/statistics/butget/4530/61052/" TargetMode="External"/><Relationship Id="rId1" Type="http://schemas.openxmlformats.org/officeDocument/2006/relationships/hyperlink" Target="https://adm.ugorsk.ru/regulatory/zakon/4187/171441/"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dm.ugorsk.ru/about/statistics/butget/4530/61052/" TargetMode="External"/><Relationship Id="rId1" Type="http://schemas.openxmlformats.org/officeDocument/2006/relationships/hyperlink" Target="https://admugorsk.ru/regulatory/zakon/5581/1702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16"/>
  <sheetViews>
    <sheetView workbookViewId="0">
      <selection activeCell="A16" sqref="A16:J16"/>
    </sheetView>
  </sheetViews>
  <sheetFormatPr defaultRowHeight="15" x14ac:dyDescent="0.25"/>
  <sheetData>
    <row r="9" spans="1:10" x14ac:dyDescent="0.25">
      <c r="A9" s="64" t="s">
        <v>0</v>
      </c>
      <c r="B9" s="65"/>
      <c r="C9" s="65"/>
      <c r="D9" s="65"/>
      <c r="E9" s="65"/>
      <c r="F9" s="65"/>
      <c r="G9" s="65"/>
      <c r="H9" s="65"/>
      <c r="I9" s="65"/>
      <c r="J9" s="65"/>
    </row>
    <row r="10" spans="1:10" x14ac:dyDescent="0.25">
      <c r="A10" s="64" t="s">
        <v>1</v>
      </c>
      <c r="B10" s="65"/>
      <c r="C10" s="65"/>
      <c r="D10" s="65"/>
      <c r="E10" s="65"/>
      <c r="F10" s="65"/>
      <c r="G10" s="65"/>
      <c r="H10" s="65"/>
      <c r="I10" s="65"/>
      <c r="J10" s="65"/>
    </row>
    <row r="11" spans="1:10" x14ac:dyDescent="0.25">
      <c r="A11" s="64" t="s">
        <v>2</v>
      </c>
      <c r="B11" s="65"/>
      <c r="C11" s="65"/>
      <c r="D11" s="65"/>
      <c r="E11" s="65"/>
      <c r="F11" s="65"/>
      <c r="G11" s="65"/>
      <c r="H11" s="65"/>
      <c r="I11" s="65"/>
      <c r="J11" s="65"/>
    </row>
    <row r="12" spans="1:10" x14ac:dyDescent="0.25">
      <c r="A12" s="64"/>
      <c r="B12" s="65"/>
      <c r="C12" s="65"/>
      <c r="D12" s="65"/>
      <c r="E12" s="65"/>
      <c r="F12" s="65"/>
      <c r="G12" s="65"/>
      <c r="H12" s="65"/>
      <c r="I12" s="65"/>
      <c r="J12" s="65"/>
    </row>
    <row r="13" spans="1:10" x14ac:dyDescent="0.25">
      <c r="A13" s="64" t="s">
        <v>3</v>
      </c>
      <c r="B13" s="65"/>
      <c r="C13" s="65"/>
      <c r="D13" s="65"/>
      <c r="E13" s="65"/>
      <c r="F13" s="65"/>
      <c r="G13" s="65"/>
      <c r="H13" s="65"/>
      <c r="I13" s="65"/>
      <c r="J13" s="65"/>
    </row>
    <row r="14" spans="1:10" x14ac:dyDescent="0.25">
      <c r="A14" s="64" t="s">
        <v>4</v>
      </c>
      <c r="B14" s="65"/>
      <c r="C14" s="65"/>
      <c r="D14" s="65"/>
      <c r="E14" s="65"/>
      <c r="F14" s="65"/>
      <c r="G14" s="65"/>
      <c r="H14" s="65"/>
      <c r="I14" s="65"/>
      <c r="J14" s="65"/>
    </row>
    <row r="15" spans="1:10" x14ac:dyDescent="0.25">
      <c r="A15" s="64" t="s">
        <v>5</v>
      </c>
      <c r="B15" s="65"/>
      <c r="C15" s="65"/>
      <c r="D15" s="65"/>
      <c r="E15" s="65"/>
      <c r="F15" s="65"/>
      <c r="G15" s="65"/>
      <c r="H15" s="65"/>
      <c r="I15" s="65"/>
      <c r="J15" s="65"/>
    </row>
    <row r="16" spans="1:10" x14ac:dyDescent="0.25">
      <c r="A16" s="64" t="s">
        <v>6</v>
      </c>
      <c r="B16" s="65"/>
      <c r="C16" s="65"/>
      <c r="D16" s="65"/>
      <c r="E16" s="65"/>
      <c r="F16" s="65"/>
      <c r="G16" s="65"/>
      <c r="H16" s="65"/>
      <c r="I16" s="65"/>
      <c r="J16" s="65"/>
    </row>
  </sheetData>
  <mergeCells count="8">
    <mergeCell ref="A14:J14"/>
    <mergeCell ref="A15:J15"/>
    <mergeCell ref="A16:J16"/>
    <mergeCell ref="A9:J9"/>
    <mergeCell ref="A10:J10"/>
    <mergeCell ref="A11:J11"/>
    <mergeCell ref="A12:J12"/>
    <mergeCell ref="A13:J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pane xSplit="3" ySplit="5" topLeftCell="D18" activePane="bottomRight" state="frozen"/>
      <selection pane="topRight"/>
      <selection pane="bottomLeft"/>
      <selection pane="bottomRight" activeCell="D20" sqref="D20"/>
    </sheetView>
  </sheetViews>
  <sheetFormatPr defaultRowHeight="15" x14ac:dyDescent="0.25"/>
  <cols>
    <col min="1" max="1" width="3" customWidth="1"/>
    <col min="2" max="3" width="50" customWidth="1"/>
    <col min="4" max="4" width="20" customWidth="1"/>
  </cols>
  <sheetData>
    <row r="1" spans="1:4" x14ac:dyDescent="0.25">
      <c r="A1" s="66" t="s">
        <v>474</v>
      </c>
      <c r="B1" s="67"/>
      <c r="C1" s="67"/>
      <c r="D1" s="67"/>
    </row>
    <row r="2" spans="1:4" x14ac:dyDescent="0.25">
      <c r="A2" s="66" t="s">
        <v>2</v>
      </c>
      <c r="B2" s="67"/>
      <c r="C2" s="67"/>
      <c r="D2" s="67"/>
    </row>
    <row r="3" spans="1:4" x14ac:dyDescent="0.25">
      <c r="A3" s="66"/>
      <c r="B3" s="67"/>
      <c r="C3" s="67"/>
      <c r="D3" s="67"/>
    </row>
    <row r="4" spans="1:4" ht="45" x14ac:dyDescent="0.25">
      <c r="A4" s="1" t="s">
        <v>8</v>
      </c>
      <c r="B4" s="1" t="s">
        <v>293</v>
      </c>
      <c r="C4" s="1" t="s">
        <v>475</v>
      </c>
      <c r="D4" s="1" t="s">
        <v>295</v>
      </c>
    </row>
    <row r="5" spans="1:4" x14ac:dyDescent="0.25">
      <c r="A5" s="1" t="s">
        <v>12</v>
      </c>
      <c r="B5" s="1">
        <v>2</v>
      </c>
      <c r="C5" s="1">
        <v>3</v>
      </c>
      <c r="D5" s="1">
        <v>4</v>
      </c>
    </row>
    <row r="6" spans="1:4" ht="60" x14ac:dyDescent="0.25">
      <c r="A6" s="2" t="s">
        <v>12</v>
      </c>
      <c r="B6" s="2" t="s">
        <v>476</v>
      </c>
      <c r="C6" s="2"/>
      <c r="D6" s="2"/>
    </row>
    <row r="7" spans="1:4" ht="30" x14ac:dyDescent="0.25">
      <c r="A7" s="68" t="s">
        <v>135</v>
      </c>
      <c r="B7" s="68" t="s">
        <v>477</v>
      </c>
      <c r="C7" s="2" t="s">
        <v>478</v>
      </c>
      <c r="D7" s="4">
        <f>D8+D9+D10</f>
        <v>1</v>
      </c>
    </row>
    <row r="8" spans="1:4" x14ac:dyDescent="0.25">
      <c r="A8" s="68"/>
      <c r="B8" s="68"/>
      <c r="C8" s="2" t="s">
        <v>479</v>
      </c>
      <c r="D8" s="3">
        <v>1</v>
      </c>
    </row>
    <row r="9" spans="1:4" x14ac:dyDescent="0.25">
      <c r="A9" s="68"/>
      <c r="B9" s="68"/>
      <c r="C9" s="2" t="s">
        <v>480</v>
      </c>
      <c r="D9" s="3"/>
    </row>
    <row r="10" spans="1:4" x14ac:dyDescent="0.25">
      <c r="A10" s="68"/>
      <c r="B10" s="68"/>
      <c r="C10" s="2" t="s">
        <v>481</v>
      </c>
      <c r="D10" s="3"/>
    </row>
    <row r="11" spans="1:4" ht="90" x14ac:dyDescent="0.25">
      <c r="A11" s="68"/>
      <c r="B11" s="68"/>
      <c r="C11" s="2" t="s">
        <v>482</v>
      </c>
      <c r="D11" s="3">
        <v>6</v>
      </c>
    </row>
    <row r="12" spans="1:4" ht="30" x14ac:dyDescent="0.25">
      <c r="A12" s="68" t="s">
        <v>136</v>
      </c>
      <c r="B12" s="68" t="s">
        <v>483</v>
      </c>
      <c r="C12" s="2" t="s">
        <v>478</v>
      </c>
      <c r="D12" s="4">
        <f>D13+D14+D15</f>
        <v>16</v>
      </c>
    </row>
    <row r="13" spans="1:4" x14ac:dyDescent="0.25">
      <c r="A13" s="68"/>
      <c r="B13" s="68"/>
      <c r="C13" s="2" t="s">
        <v>479</v>
      </c>
      <c r="D13" s="3"/>
    </row>
    <row r="14" spans="1:4" x14ac:dyDescent="0.25">
      <c r="A14" s="68"/>
      <c r="B14" s="68"/>
      <c r="C14" s="2" t="s">
        <v>480</v>
      </c>
      <c r="D14" s="3"/>
    </row>
    <row r="15" spans="1:4" x14ac:dyDescent="0.25">
      <c r="A15" s="68"/>
      <c r="B15" s="68"/>
      <c r="C15" s="2" t="s">
        <v>481</v>
      </c>
      <c r="D15" s="3">
        <v>16</v>
      </c>
    </row>
    <row r="16" spans="1:4" ht="90" x14ac:dyDescent="0.25">
      <c r="A16" s="68"/>
      <c r="B16" s="68"/>
      <c r="C16" s="2" t="s">
        <v>482</v>
      </c>
      <c r="D16" s="3"/>
    </row>
    <row r="17" spans="1:4" ht="75" x14ac:dyDescent="0.25">
      <c r="A17" s="2" t="s">
        <v>19</v>
      </c>
      <c r="B17" s="2" t="s">
        <v>484</v>
      </c>
      <c r="C17" s="2" t="s">
        <v>485</v>
      </c>
      <c r="D17" s="30">
        <v>21</v>
      </c>
    </row>
    <row r="18" spans="1:4" ht="75" x14ac:dyDescent="0.25">
      <c r="A18" s="2" t="s">
        <v>27</v>
      </c>
      <c r="B18" s="2" t="s">
        <v>486</v>
      </c>
      <c r="C18" s="2" t="s">
        <v>324</v>
      </c>
      <c r="D18" s="5">
        <f>IF((D11+D16+D17)&gt;0, (D11+D16)*100/(D11+D16+D17), 0)</f>
        <v>22.222222222222221</v>
      </c>
    </row>
    <row r="19" spans="1:4" ht="60" x14ac:dyDescent="0.25">
      <c r="A19" s="2" t="s">
        <v>31</v>
      </c>
      <c r="B19" s="2" t="s">
        <v>487</v>
      </c>
      <c r="C19" s="2" t="s">
        <v>133</v>
      </c>
      <c r="D19" s="3">
        <v>257</v>
      </c>
    </row>
    <row r="20" spans="1:4" ht="103.5" customHeight="1" x14ac:dyDescent="0.25">
      <c r="A20" s="2" t="s">
        <v>35</v>
      </c>
      <c r="B20" s="2" t="s">
        <v>488</v>
      </c>
      <c r="C20" s="2" t="s">
        <v>489</v>
      </c>
      <c r="D20" s="57" t="s">
        <v>632</v>
      </c>
    </row>
  </sheetData>
  <mergeCells count="7">
    <mergeCell ref="B12:B16"/>
    <mergeCell ref="A12:A16"/>
    <mergeCell ref="A1:D1"/>
    <mergeCell ref="A2:D2"/>
    <mergeCell ref="A3:D3"/>
    <mergeCell ref="B7:B11"/>
    <mergeCell ref="A7:A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pane xSplit="2" ySplit="5" topLeftCell="C6" activePane="bottomRight" state="frozen"/>
      <selection pane="topRight"/>
      <selection pane="bottomLeft"/>
      <selection pane="bottomRight" activeCell="D22" sqref="D22"/>
    </sheetView>
  </sheetViews>
  <sheetFormatPr defaultRowHeight="15" x14ac:dyDescent="0.25"/>
  <cols>
    <col min="1" max="1" width="3" customWidth="1"/>
    <col min="2" max="2" width="50" customWidth="1"/>
    <col min="3" max="6" width="20" customWidth="1"/>
  </cols>
  <sheetData>
    <row r="1" spans="1:6" x14ac:dyDescent="0.25">
      <c r="A1" s="66" t="s">
        <v>490</v>
      </c>
      <c r="B1" s="67"/>
      <c r="C1" s="67"/>
      <c r="D1" s="67"/>
      <c r="E1" s="67"/>
      <c r="F1" s="67"/>
    </row>
    <row r="2" spans="1:6" x14ac:dyDescent="0.25">
      <c r="A2" s="66" t="s">
        <v>2</v>
      </c>
      <c r="B2" s="67"/>
      <c r="C2" s="67"/>
      <c r="D2" s="67"/>
      <c r="E2" s="67"/>
      <c r="F2" s="67"/>
    </row>
    <row r="3" spans="1:6" x14ac:dyDescent="0.25">
      <c r="A3" s="66"/>
      <c r="B3" s="67"/>
      <c r="C3" s="66"/>
      <c r="D3" s="67"/>
      <c r="E3" s="67"/>
      <c r="F3" s="67"/>
    </row>
    <row r="4" spans="1:6" ht="45" x14ac:dyDescent="0.25">
      <c r="A4" s="1" t="s">
        <v>8</v>
      </c>
      <c r="B4" s="1" t="s">
        <v>491</v>
      </c>
      <c r="C4" s="1" t="s">
        <v>492</v>
      </c>
      <c r="D4" s="1" t="s">
        <v>63</v>
      </c>
      <c r="E4" s="1" t="s">
        <v>493</v>
      </c>
      <c r="F4" s="1" t="s">
        <v>67</v>
      </c>
    </row>
    <row r="5" spans="1:6" x14ac:dyDescent="0.25">
      <c r="A5" s="1" t="s">
        <v>12</v>
      </c>
      <c r="B5" s="1">
        <v>2</v>
      </c>
      <c r="C5" s="1">
        <v>3</v>
      </c>
      <c r="D5" s="1">
        <v>4</v>
      </c>
      <c r="E5" s="1">
        <v>5</v>
      </c>
      <c r="F5" s="1">
        <v>6</v>
      </c>
    </row>
    <row r="6" spans="1:6" ht="45" x14ac:dyDescent="0.25">
      <c r="A6" s="2" t="s">
        <v>12</v>
      </c>
      <c r="B6" s="2" t="s">
        <v>494</v>
      </c>
      <c r="C6" s="4">
        <f t="shared" ref="C6:C23" si="0">D6+E6+F6</f>
        <v>1</v>
      </c>
      <c r="D6" s="4">
        <f>D7+D8</f>
        <v>1</v>
      </c>
      <c r="E6" s="4">
        <f>E7+E8</f>
        <v>0</v>
      </c>
      <c r="F6" s="4">
        <f>F7+F8</f>
        <v>0</v>
      </c>
    </row>
    <row r="7" spans="1:6" x14ac:dyDescent="0.25">
      <c r="A7" s="2"/>
      <c r="B7" s="2" t="s">
        <v>495</v>
      </c>
      <c r="C7" s="4">
        <f t="shared" si="0"/>
        <v>1</v>
      </c>
      <c r="D7" s="3">
        <v>1</v>
      </c>
      <c r="E7" s="3"/>
      <c r="F7" s="3"/>
    </row>
    <row r="8" spans="1:6" x14ac:dyDescent="0.25">
      <c r="A8" s="2"/>
      <c r="B8" s="2" t="s">
        <v>496</v>
      </c>
      <c r="C8" s="4">
        <f t="shared" si="0"/>
        <v>0</v>
      </c>
      <c r="D8" s="3"/>
      <c r="E8" s="3"/>
      <c r="F8" s="3"/>
    </row>
    <row r="9" spans="1:6" ht="75" x14ac:dyDescent="0.25">
      <c r="A9" s="2" t="s">
        <v>19</v>
      </c>
      <c r="B9" s="2" t="s">
        <v>497</v>
      </c>
      <c r="C9" s="4">
        <f t="shared" si="0"/>
        <v>1</v>
      </c>
      <c r="D9" s="4">
        <f>D10+D11</f>
        <v>1</v>
      </c>
      <c r="E9" s="4">
        <f>E10+E11</f>
        <v>0</v>
      </c>
      <c r="F9" s="4">
        <f>F10+F11</f>
        <v>0</v>
      </c>
    </row>
    <row r="10" spans="1:6" x14ac:dyDescent="0.25">
      <c r="A10" s="2"/>
      <c r="B10" s="2" t="s">
        <v>495</v>
      </c>
      <c r="C10" s="4">
        <f t="shared" si="0"/>
        <v>1</v>
      </c>
      <c r="D10" s="3">
        <v>1</v>
      </c>
      <c r="E10" s="3"/>
      <c r="F10" s="3"/>
    </row>
    <row r="11" spans="1:6" x14ac:dyDescent="0.25">
      <c r="A11" s="2"/>
      <c r="B11" s="2" t="s">
        <v>496</v>
      </c>
      <c r="C11" s="4">
        <f t="shared" si="0"/>
        <v>0</v>
      </c>
      <c r="D11" s="3"/>
      <c r="E11" s="3"/>
      <c r="F11" s="3"/>
    </row>
    <row r="12" spans="1:6" ht="45" x14ac:dyDescent="0.25">
      <c r="A12" s="2" t="s">
        <v>27</v>
      </c>
      <c r="B12" s="2" t="s">
        <v>498</v>
      </c>
      <c r="C12" s="4">
        <f t="shared" si="0"/>
        <v>0</v>
      </c>
      <c r="D12" s="4">
        <f>D13+D14</f>
        <v>0</v>
      </c>
      <c r="E12" s="4">
        <f>E13+E14</f>
        <v>0</v>
      </c>
      <c r="F12" s="4">
        <f>F13+F14</f>
        <v>0</v>
      </c>
    </row>
    <row r="13" spans="1:6" x14ac:dyDescent="0.25">
      <c r="A13" s="2"/>
      <c r="B13" s="2" t="s">
        <v>495</v>
      </c>
      <c r="C13" s="4">
        <f t="shared" si="0"/>
        <v>0</v>
      </c>
      <c r="D13" s="3"/>
      <c r="E13" s="3"/>
      <c r="F13" s="3"/>
    </row>
    <row r="14" spans="1:6" x14ac:dyDescent="0.25">
      <c r="A14" s="2"/>
      <c r="B14" s="2" t="s">
        <v>496</v>
      </c>
      <c r="C14" s="4">
        <f t="shared" si="0"/>
        <v>0</v>
      </c>
      <c r="D14" s="3"/>
      <c r="E14" s="3"/>
      <c r="F14" s="3"/>
    </row>
    <row r="15" spans="1:6" x14ac:dyDescent="0.25">
      <c r="A15" s="2" t="s">
        <v>31</v>
      </c>
      <c r="B15" s="2" t="s">
        <v>499</v>
      </c>
      <c r="C15" s="4">
        <f t="shared" si="0"/>
        <v>99</v>
      </c>
      <c r="D15" s="3">
        <v>99</v>
      </c>
      <c r="E15" s="3"/>
      <c r="F15" s="3"/>
    </row>
    <row r="16" spans="1:6" x14ac:dyDescent="0.25">
      <c r="A16" s="2"/>
      <c r="B16" s="2" t="s">
        <v>500</v>
      </c>
      <c r="C16" s="4">
        <f t="shared" si="0"/>
        <v>99</v>
      </c>
      <c r="D16" s="3">
        <v>99</v>
      </c>
      <c r="E16" s="3"/>
      <c r="F16" s="3"/>
    </row>
    <row r="17" spans="1:6" ht="30" x14ac:dyDescent="0.25">
      <c r="A17" s="2"/>
      <c r="B17" s="2" t="s">
        <v>501</v>
      </c>
      <c r="C17" s="4">
        <f t="shared" si="0"/>
        <v>0</v>
      </c>
      <c r="D17" s="3"/>
      <c r="E17" s="3"/>
      <c r="F17" s="3"/>
    </row>
    <row r="18" spans="1:6" x14ac:dyDescent="0.25">
      <c r="A18" s="2" t="s">
        <v>35</v>
      </c>
      <c r="B18" s="2" t="s">
        <v>502</v>
      </c>
      <c r="C18" s="4">
        <f t="shared" si="0"/>
        <v>99</v>
      </c>
      <c r="D18" s="3">
        <v>99</v>
      </c>
      <c r="E18" s="3"/>
      <c r="F18" s="3"/>
    </row>
    <row r="19" spans="1:6" x14ac:dyDescent="0.25">
      <c r="A19" s="2"/>
      <c r="B19" s="2" t="s">
        <v>500</v>
      </c>
      <c r="C19" s="4">
        <f t="shared" si="0"/>
        <v>99</v>
      </c>
      <c r="D19" s="3">
        <v>99</v>
      </c>
      <c r="E19" s="3"/>
      <c r="F19" s="3"/>
    </row>
    <row r="20" spans="1:6" ht="30" x14ac:dyDescent="0.25">
      <c r="A20" s="2"/>
      <c r="B20" s="2" t="s">
        <v>501</v>
      </c>
      <c r="C20" s="4">
        <f t="shared" si="0"/>
        <v>0</v>
      </c>
      <c r="D20" s="3"/>
      <c r="E20" s="3"/>
      <c r="F20" s="3"/>
    </row>
    <row r="21" spans="1:6" ht="30" x14ac:dyDescent="0.25">
      <c r="A21" s="2" t="s">
        <v>52</v>
      </c>
      <c r="B21" s="2" t="s">
        <v>503</v>
      </c>
      <c r="C21" s="4">
        <f t="shared" si="0"/>
        <v>99</v>
      </c>
      <c r="D21" s="3">
        <v>99</v>
      </c>
      <c r="E21" s="3"/>
      <c r="F21" s="3"/>
    </row>
    <row r="22" spans="1:6" x14ac:dyDescent="0.25">
      <c r="A22" s="2"/>
      <c r="B22" s="2" t="s">
        <v>500</v>
      </c>
      <c r="C22" s="4">
        <f t="shared" si="0"/>
        <v>99</v>
      </c>
      <c r="D22" s="3">
        <v>99</v>
      </c>
      <c r="E22" s="3"/>
      <c r="F22" s="3"/>
    </row>
    <row r="23" spans="1:6" ht="30" x14ac:dyDescent="0.25">
      <c r="A23" s="2"/>
      <c r="B23" s="2" t="s">
        <v>501</v>
      </c>
      <c r="C23" s="4">
        <f t="shared" si="0"/>
        <v>0</v>
      </c>
      <c r="D23" s="3"/>
      <c r="E23" s="3"/>
      <c r="F23" s="3"/>
    </row>
  </sheetData>
  <mergeCells count="4">
    <mergeCell ref="A1:F1"/>
    <mergeCell ref="A2:F2"/>
    <mergeCell ref="A3:B3"/>
    <mergeCell ref="C3: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pane ySplit="5" topLeftCell="A6" activePane="bottomLeft" state="frozen"/>
      <selection pane="bottomLeft" activeCell="E20" sqref="E20"/>
    </sheetView>
  </sheetViews>
  <sheetFormatPr defaultRowHeight="15" x14ac:dyDescent="0.25"/>
  <cols>
    <col min="1" max="1" width="3" customWidth="1"/>
    <col min="2" max="2" width="50" customWidth="1"/>
    <col min="3" max="12" width="20" customWidth="1"/>
  </cols>
  <sheetData>
    <row r="1" spans="1:12" ht="33.75" customHeight="1" x14ac:dyDescent="0.25">
      <c r="A1" s="71" t="s">
        <v>634</v>
      </c>
      <c r="B1" s="72"/>
      <c r="C1" s="72"/>
      <c r="D1" s="72"/>
      <c r="E1" s="72"/>
      <c r="F1" s="72"/>
      <c r="G1" s="72"/>
      <c r="H1" s="72"/>
      <c r="I1" s="72"/>
      <c r="J1" s="72"/>
      <c r="K1" s="72"/>
      <c r="L1" s="72"/>
    </row>
    <row r="2" spans="1:12" x14ac:dyDescent="0.25">
      <c r="A2" s="66" t="s">
        <v>2</v>
      </c>
      <c r="B2" s="67"/>
      <c r="C2" s="67"/>
      <c r="D2" s="67"/>
      <c r="E2" s="67"/>
      <c r="F2" s="67"/>
      <c r="G2" s="67"/>
      <c r="H2" s="67"/>
      <c r="I2" s="67"/>
      <c r="J2" s="67"/>
      <c r="K2" s="67"/>
      <c r="L2" s="67"/>
    </row>
    <row r="3" spans="1:12" x14ac:dyDescent="0.25">
      <c r="A3" s="66"/>
      <c r="B3" s="67"/>
      <c r="C3" s="67"/>
      <c r="D3" s="67"/>
      <c r="E3" s="67"/>
      <c r="F3" s="66" t="s">
        <v>504</v>
      </c>
      <c r="G3" s="67"/>
      <c r="H3" s="67"/>
      <c r="I3" s="67"/>
      <c r="J3" s="66"/>
      <c r="K3" s="67"/>
      <c r="L3" s="67"/>
    </row>
    <row r="4" spans="1:12" ht="105" x14ac:dyDescent="0.25">
      <c r="A4" s="1" t="s">
        <v>8</v>
      </c>
      <c r="B4" s="1" t="s">
        <v>505</v>
      </c>
      <c r="C4" s="1" t="s">
        <v>506</v>
      </c>
      <c r="D4" s="1" t="s">
        <v>507</v>
      </c>
      <c r="E4" s="1" t="s">
        <v>508</v>
      </c>
      <c r="F4" s="1" t="s">
        <v>509</v>
      </c>
      <c r="G4" s="1" t="s">
        <v>510</v>
      </c>
      <c r="H4" s="1" t="s">
        <v>511</v>
      </c>
      <c r="I4" s="1" t="s">
        <v>512</v>
      </c>
      <c r="J4" s="1" t="s">
        <v>513</v>
      </c>
      <c r="K4" s="1" t="s">
        <v>514</v>
      </c>
      <c r="L4" s="1" t="s">
        <v>515</v>
      </c>
    </row>
    <row r="5" spans="1:12" x14ac:dyDescent="0.25">
      <c r="A5" s="1" t="s">
        <v>12</v>
      </c>
      <c r="B5" s="1">
        <v>2</v>
      </c>
      <c r="C5" s="1">
        <v>3</v>
      </c>
      <c r="D5" s="1">
        <v>4</v>
      </c>
      <c r="E5" s="1">
        <v>5</v>
      </c>
      <c r="F5" s="1">
        <v>6</v>
      </c>
      <c r="G5" s="1">
        <v>7</v>
      </c>
      <c r="H5" s="1">
        <v>8</v>
      </c>
      <c r="I5" s="1">
        <v>9</v>
      </c>
      <c r="J5" s="1">
        <v>10</v>
      </c>
      <c r="K5" s="1">
        <v>11</v>
      </c>
      <c r="L5" s="1">
        <v>12</v>
      </c>
    </row>
    <row r="6" spans="1:12" ht="90" x14ac:dyDescent="0.25">
      <c r="A6" s="2"/>
      <c r="B6" s="27" t="s">
        <v>568</v>
      </c>
      <c r="C6" s="27" t="s">
        <v>569</v>
      </c>
      <c r="D6" s="40" t="s">
        <v>570</v>
      </c>
      <c r="E6" s="27" t="s">
        <v>571</v>
      </c>
      <c r="F6" s="27">
        <v>300</v>
      </c>
      <c r="G6" s="27">
        <v>300</v>
      </c>
      <c r="H6" s="27">
        <v>285</v>
      </c>
      <c r="I6" s="27">
        <v>15</v>
      </c>
      <c r="J6" s="27" t="s">
        <v>572</v>
      </c>
      <c r="K6" s="27" t="s">
        <v>573</v>
      </c>
      <c r="L6" s="27" t="s">
        <v>574</v>
      </c>
    </row>
  </sheetData>
  <mergeCells count="5">
    <mergeCell ref="A1:L1"/>
    <mergeCell ref="A2:L2"/>
    <mergeCell ref="A3:E3"/>
    <mergeCell ref="F3:I3"/>
    <mergeCell ref="J3:L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workbookViewId="0">
      <pane ySplit="5" topLeftCell="A6" activePane="bottomLeft" state="frozen"/>
      <selection pane="bottomLeft" activeCell="C6" sqref="C6"/>
    </sheetView>
  </sheetViews>
  <sheetFormatPr defaultRowHeight="15" x14ac:dyDescent="0.25"/>
  <cols>
    <col min="1" max="1" width="3" customWidth="1"/>
    <col min="2" max="2" width="50" customWidth="1"/>
    <col min="3" max="3" width="20" customWidth="1"/>
    <col min="4" max="4" width="22.85546875" customWidth="1"/>
    <col min="5" max="12" width="20" customWidth="1"/>
  </cols>
  <sheetData>
    <row r="1" spans="1:12" x14ac:dyDescent="0.25">
      <c r="A1" s="66" t="s">
        <v>516</v>
      </c>
      <c r="B1" s="67"/>
      <c r="C1" s="67"/>
      <c r="D1" s="67"/>
      <c r="E1" s="67"/>
      <c r="F1" s="67"/>
      <c r="G1" s="67"/>
      <c r="H1" s="67"/>
      <c r="I1" s="67"/>
      <c r="J1" s="67"/>
      <c r="K1" s="67"/>
      <c r="L1" s="67"/>
    </row>
    <row r="2" spans="1:12" x14ac:dyDescent="0.25">
      <c r="A2" s="66" t="s">
        <v>2</v>
      </c>
      <c r="B2" s="67"/>
      <c r="C2" s="67"/>
      <c r="D2" s="67"/>
      <c r="E2" s="67"/>
      <c r="F2" s="67"/>
      <c r="G2" s="67"/>
      <c r="H2" s="67"/>
      <c r="I2" s="67"/>
      <c r="J2" s="67"/>
      <c r="K2" s="67"/>
      <c r="L2" s="67"/>
    </row>
    <row r="3" spans="1:12" x14ac:dyDescent="0.25">
      <c r="A3" s="66"/>
      <c r="B3" s="67"/>
      <c r="C3" s="67"/>
      <c r="D3" s="67"/>
      <c r="E3" s="67"/>
      <c r="F3" s="66" t="s">
        <v>504</v>
      </c>
      <c r="G3" s="67"/>
      <c r="H3" s="67"/>
      <c r="I3" s="67"/>
      <c r="J3" s="66"/>
      <c r="K3" s="67"/>
      <c r="L3" s="67"/>
    </row>
    <row r="4" spans="1:12" ht="105" x14ac:dyDescent="0.25">
      <c r="A4" s="1" t="s">
        <v>8</v>
      </c>
      <c r="B4" s="1" t="s">
        <v>505</v>
      </c>
      <c r="C4" s="1" t="s">
        <v>506</v>
      </c>
      <c r="D4" s="1" t="s">
        <v>507</v>
      </c>
      <c r="E4" s="1" t="s">
        <v>508</v>
      </c>
      <c r="F4" s="1" t="s">
        <v>509</v>
      </c>
      <c r="G4" s="1" t="s">
        <v>510</v>
      </c>
      <c r="H4" s="1" t="s">
        <v>511</v>
      </c>
      <c r="I4" s="1" t="s">
        <v>512</v>
      </c>
      <c r="J4" s="1" t="s">
        <v>513</v>
      </c>
      <c r="K4" s="1" t="s">
        <v>514</v>
      </c>
      <c r="L4" s="1" t="s">
        <v>515</v>
      </c>
    </row>
    <row r="5" spans="1:12" x14ac:dyDescent="0.25">
      <c r="A5" s="1" t="s">
        <v>12</v>
      </c>
      <c r="B5" s="1">
        <v>2</v>
      </c>
      <c r="C5" s="1">
        <v>3</v>
      </c>
      <c r="D5" s="1">
        <v>4</v>
      </c>
      <c r="E5" s="1">
        <v>5</v>
      </c>
      <c r="F5" s="1">
        <v>6</v>
      </c>
      <c r="G5" s="1">
        <v>7</v>
      </c>
      <c r="H5" s="1">
        <v>8</v>
      </c>
      <c r="I5" s="1">
        <v>9</v>
      </c>
      <c r="J5" s="1">
        <v>10</v>
      </c>
      <c r="K5" s="1">
        <v>11</v>
      </c>
      <c r="L5" s="1">
        <v>12</v>
      </c>
    </row>
    <row r="6" spans="1:12" ht="184.5" customHeight="1" x14ac:dyDescent="0.25">
      <c r="A6" s="2">
        <v>1</v>
      </c>
      <c r="B6" s="2" t="s">
        <v>568</v>
      </c>
      <c r="C6" s="2" t="s">
        <v>569</v>
      </c>
      <c r="D6" s="62" t="s">
        <v>588</v>
      </c>
      <c r="E6" s="27" t="s">
        <v>581</v>
      </c>
      <c r="F6" s="27">
        <v>58.8</v>
      </c>
      <c r="G6" s="27">
        <v>58.8</v>
      </c>
      <c r="H6" s="25"/>
      <c r="I6" s="27">
        <v>58.8</v>
      </c>
      <c r="J6" s="27" t="s">
        <v>575</v>
      </c>
      <c r="K6" s="27" t="s">
        <v>576</v>
      </c>
      <c r="L6" s="28" t="s">
        <v>577</v>
      </c>
    </row>
    <row r="7" spans="1:12" ht="45" x14ac:dyDescent="0.25">
      <c r="A7" s="25">
        <v>2</v>
      </c>
      <c r="B7" s="25"/>
      <c r="C7" s="25"/>
      <c r="D7" s="25"/>
      <c r="E7" s="21" t="s">
        <v>581</v>
      </c>
      <c r="F7" s="24">
        <v>88</v>
      </c>
      <c r="G7" s="24">
        <v>88</v>
      </c>
      <c r="H7" s="25"/>
      <c r="I7" s="24">
        <v>88</v>
      </c>
      <c r="J7" s="21" t="s">
        <v>578</v>
      </c>
      <c r="K7" s="21" t="s">
        <v>579</v>
      </c>
      <c r="L7" s="26" t="s">
        <v>580</v>
      </c>
    </row>
    <row r="8" spans="1:12" ht="60" x14ac:dyDescent="0.25">
      <c r="A8" s="25">
        <v>3</v>
      </c>
      <c r="B8" s="25"/>
      <c r="C8" s="25"/>
      <c r="D8" s="25"/>
      <c r="E8" s="24" t="s">
        <v>571</v>
      </c>
      <c r="F8" s="24">
        <v>21.6</v>
      </c>
      <c r="G8" s="24">
        <v>21.6</v>
      </c>
      <c r="H8" s="25"/>
      <c r="I8" s="24">
        <v>21.6</v>
      </c>
      <c r="J8" s="21" t="s">
        <v>583</v>
      </c>
      <c r="K8" s="21" t="s">
        <v>586</v>
      </c>
      <c r="L8" s="28" t="s">
        <v>585</v>
      </c>
    </row>
    <row r="9" spans="1:12" ht="45" x14ac:dyDescent="0.25">
      <c r="A9" s="25">
        <v>4</v>
      </c>
      <c r="B9" s="25"/>
      <c r="C9" s="25"/>
      <c r="D9" s="25"/>
      <c r="E9" s="27" t="s">
        <v>582</v>
      </c>
      <c r="F9" s="27">
        <v>218.4</v>
      </c>
      <c r="G9" s="27">
        <v>218.4</v>
      </c>
      <c r="H9" s="25"/>
      <c r="I9" s="27">
        <v>218.4</v>
      </c>
      <c r="J9" s="27" t="s">
        <v>584</v>
      </c>
      <c r="K9" s="27" t="s">
        <v>587</v>
      </c>
      <c r="L9" s="26" t="s">
        <v>589</v>
      </c>
    </row>
  </sheetData>
  <mergeCells count="5">
    <mergeCell ref="A1:L1"/>
    <mergeCell ref="A2:L2"/>
    <mergeCell ref="A3:E3"/>
    <mergeCell ref="F3:I3"/>
    <mergeCell ref="J3:L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8"/>
  <sheetViews>
    <sheetView zoomScaleNormal="100" zoomScaleSheetLayoutView="100" workbookViewId="0">
      <pane xSplit="3" ySplit="5" topLeftCell="D222" activePane="bottomRight" state="frozen"/>
      <selection pane="topRight"/>
      <selection pane="bottomLeft"/>
      <selection pane="bottomRight" activeCell="H193" sqref="H193"/>
    </sheetView>
  </sheetViews>
  <sheetFormatPr defaultRowHeight="15" x14ac:dyDescent="0.25"/>
  <cols>
    <col min="1" max="1" width="4.28515625" customWidth="1"/>
    <col min="2" max="3" width="50" customWidth="1"/>
    <col min="4" max="4" width="33.7109375" customWidth="1"/>
  </cols>
  <sheetData>
    <row r="1" spans="1:4" x14ac:dyDescent="0.25">
      <c r="A1" s="66" t="s">
        <v>7</v>
      </c>
      <c r="B1" s="67"/>
      <c r="C1" s="67"/>
      <c r="D1" s="67"/>
    </row>
    <row r="2" spans="1:4" x14ac:dyDescent="0.25">
      <c r="A2" s="66" t="s">
        <v>2</v>
      </c>
      <c r="B2" s="67"/>
      <c r="C2" s="67"/>
      <c r="D2" s="67"/>
    </row>
    <row r="3" spans="1:4" x14ac:dyDescent="0.25">
      <c r="A3" s="66"/>
      <c r="B3" s="67"/>
      <c r="C3" s="67"/>
      <c r="D3" s="67"/>
    </row>
    <row r="4" spans="1:4" ht="30" x14ac:dyDescent="0.25">
      <c r="A4" s="1" t="s">
        <v>8</v>
      </c>
      <c r="B4" s="1" t="s">
        <v>9</v>
      </c>
      <c r="C4" s="1" t="s">
        <v>10</v>
      </c>
      <c r="D4" s="1" t="s">
        <v>11</v>
      </c>
    </row>
    <row r="5" spans="1:4" x14ac:dyDescent="0.25">
      <c r="A5" s="1" t="s">
        <v>12</v>
      </c>
      <c r="B5" s="1">
        <v>2</v>
      </c>
      <c r="C5" s="1">
        <v>3</v>
      </c>
      <c r="D5" s="1">
        <v>4</v>
      </c>
    </row>
    <row r="6" spans="1:4" x14ac:dyDescent="0.25">
      <c r="A6" s="2"/>
      <c r="B6" s="2" t="s">
        <v>13</v>
      </c>
      <c r="C6" s="2"/>
      <c r="D6" s="2"/>
    </row>
    <row r="7" spans="1:4" ht="135" x14ac:dyDescent="0.25">
      <c r="A7" s="68" t="s">
        <v>12</v>
      </c>
      <c r="B7" s="68" t="s">
        <v>14</v>
      </c>
      <c r="C7" s="2" t="s">
        <v>15</v>
      </c>
      <c r="D7" s="6" t="s">
        <v>517</v>
      </c>
    </row>
    <row r="8" spans="1:4" ht="188.25" customHeight="1" x14ac:dyDescent="0.25">
      <c r="A8" s="68"/>
      <c r="B8" s="68"/>
      <c r="C8" s="2" t="s">
        <v>16</v>
      </c>
      <c r="D8" s="6" t="s">
        <v>518</v>
      </c>
    </row>
    <row r="9" spans="1:4" ht="15.75" x14ac:dyDescent="0.25">
      <c r="A9" s="68"/>
      <c r="B9" s="68"/>
      <c r="C9" s="2" t="s">
        <v>17</v>
      </c>
      <c r="D9" s="7">
        <v>44019</v>
      </c>
    </row>
    <row r="10" spans="1:4" ht="15.75" x14ac:dyDescent="0.25">
      <c r="A10" s="68"/>
      <c r="B10" s="68"/>
      <c r="C10" s="2" t="s">
        <v>18</v>
      </c>
      <c r="D10" s="8" t="s">
        <v>519</v>
      </c>
    </row>
    <row r="11" spans="1:4" ht="15.75" x14ac:dyDescent="0.25">
      <c r="A11" s="68" t="s">
        <v>19</v>
      </c>
      <c r="B11" s="68" t="s">
        <v>20</v>
      </c>
      <c r="C11" s="2" t="s">
        <v>21</v>
      </c>
      <c r="D11" s="9" t="s">
        <v>520</v>
      </c>
    </row>
    <row r="12" spans="1:4" ht="31.5" x14ac:dyDescent="0.25">
      <c r="A12" s="68"/>
      <c r="B12" s="68"/>
      <c r="C12" s="2" t="s">
        <v>22</v>
      </c>
      <c r="D12" s="9" t="s">
        <v>521</v>
      </c>
    </row>
    <row r="13" spans="1:4" ht="15.75" x14ac:dyDescent="0.25">
      <c r="A13" s="68"/>
      <c r="B13" s="68"/>
      <c r="C13" s="2" t="s">
        <v>23</v>
      </c>
      <c r="D13" s="9"/>
    </row>
    <row r="14" spans="1:4" ht="15.75" x14ac:dyDescent="0.25">
      <c r="A14" s="68"/>
      <c r="B14" s="68"/>
      <c r="C14" s="2" t="s">
        <v>24</v>
      </c>
      <c r="D14" s="9" t="s">
        <v>530</v>
      </c>
    </row>
    <row r="15" spans="1:4" ht="15.75" x14ac:dyDescent="0.25">
      <c r="A15" s="68"/>
      <c r="B15" s="68"/>
      <c r="C15" s="2" t="s">
        <v>25</v>
      </c>
      <c r="D15" s="9" t="s">
        <v>522</v>
      </c>
    </row>
    <row r="16" spans="1:4" ht="179.25" customHeight="1" x14ac:dyDescent="0.25">
      <c r="A16" s="68"/>
      <c r="B16" s="68"/>
      <c r="C16" s="2" t="s">
        <v>26</v>
      </c>
      <c r="D16" s="9" t="s">
        <v>523</v>
      </c>
    </row>
    <row r="17" spans="1:4" ht="15.75" x14ac:dyDescent="0.25">
      <c r="A17" s="68"/>
      <c r="B17" s="68"/>
      <c r="C17" s="2" t="s">
        <v>17</v>
      </c>
      <c r="D17" s="9" t="s">
        <v>524</v>
      </c>
    </row>
    <row r="18" spans="1:4" ht="15.75" x14ac:dyDescent="0.25">
      <c r="A18" s="68"/>
      <c r="B18" s="68"/>
      <c r="C18" s="2" t="s">
        <v>18</v>
      </c>
      <c r="D18" s="9" t="s">
        <v>525</v>
      </c>
    </row>
    <row r="19" spans="1:4" ht="47.25" x14ac:dyDescent="0.25">
      <c r="A19" s="68" t="s">
        <v>27</v>
      </c>
      <c r="B19" s="68" t="s">
        <v>28</v>
      </c>
      <c r="C19" s="2" t="s">
        <v>29</v>
      </c>
      <c r="D19" s="9" t="s">
        <v>526</v>
      </c>
    </row>
    <row r="20" spans="1:4" ht="172.5" customHeight="1" x14ac:dyDescent="0.25">
      <c r="A20" s="68"/>
      <c r="B20" s="68"/>
      <c r="C20" s="2" t="s">
        <v>26</v>
      </c>
      <c r="D20" s="9" t="s">
        <v>523</v>
      </c>
    </row>
    <row r="21" spans="1:4" ht="15.75" x14ac:dyDescent="0.25">
      <c r="A21" s="68"/>
      <c r="B21" s="68"/>
      <c r="C21" s="2" t="s">
        <v>17</v>
      </c>
      <c r="D21" s="9" t="s">
        <v>524</v>
      </c>
    </row>
    <row r="22" spans="1:4" ht="15.75" x14ac:dyDescent="0.25">
      <c r="A22" s="68"/>
      <c r="B22" s="68"/>
      <c r="C22" s="2" t="s">
        <v>18</v>
      </c>
      <c r="D22" s="9" t="s">
        <v>525</v>
      </c>
    </row>
    <row r="23" spans="1:4" ht="15.75" x14ac:dyDescent="0.25">
      <c r="A23" s="68"/>
      <c r="B23" s="68"/>
      <c r="C23" s="2" t="s">
        <v>30</v>
      </c>
      <c r="D23" s="9" t="s">
        <v>527</v>
      </c>
    </row>
    <row r="24" spans="1:4" ht="57" customHeight="1" x14ac:dyDescent="0.25">
      <c r="A24" s="68"/>
      <c r="B24" s="68"/>
      <c r="C24" s="2" t="s">
        <v>22</v>
      </c>
      <c r="D24" s="9" t="s">
        <v>528</v>
      </c>
    </row>
    <row r="25" spans="1:4" ht="15.75" x14ac:dyDescent="0.25">
      <c r="A25" s="68"/>
      <c r="B25" s="68"/>
      <c r="C25" s="2" t="s">
        <v>24</v>
      </c>
      <c r="D25" s="9" t="s">
        <v>531</v>
      </c>
    </row>
    <row r="26" spans="1:4" x14ac:dyDescent="0.25">
      <c r="A26" s="68"/>
      <c r="B26" s="68"/>
      <c r="C26" s="2" t="s">
        <v>25</v>
      </c>
      <c r="D26" s="33" t="s">
        <v>529</v>
      </c>
    </row>
    <row r="27" spans="1:4" ht="179.25" customHeight="1" x14ac:dyDescent="0.25">
      <c r="A27" s="68" t="s">
        <v>31</v>
      </c>
      <c r="B27" s="68" t="s">
        <v>32</v>
      </c>
      <c r="C27" s="2" t="s">
        <v>33</v>
      </c>
      <c r="D27" s="9" t="s">
        <v>523</v>
      </c>
    </row>
    <row r="28" spans="1:4" ht="15.75" x14ac:dyDescent="0.25">
      <c r="A28" s="68"/>
      <c r="B28" s="68"/>
      <c r="C28" s="2" t="s">
        <v>17</v>
      </c>
      <c r="D28" s="9" t="s">
        <v>524</v>
      </c>
    </row>
    <row r="29" spans="1:4" ht="15.75" x14ac:dyDescent="0.25">
      <c r="A29" s="68"/>
      <c r="B29" s="68"/>
      <c r="C29" s="2" t="s">
        <v>18</v>
      </c>
      <c r="D29" s="9" t="s">
        <v>525</v>
      </c>
    </row>
    <row r="30" spans="1:4" ht="318" customHeight="1" x14ac:dyDescent="0.25">
      <c r="A30" s="68"/>
      <c r="B30" s="68"/>
      <c r="C30" s="2" t="s">
        <v>34</v>
      </c>
      <c r="D30" s="9" t="s">
        <v>532</v>
      </c>
    </row>
    <row r="31" spans="1:4" ht="15.75" x14ac:dyDescent="0.25">
      <c r="A31" s="68"/>
      <c r="B31" s="68"/>
      <c r="C31" s="2" t="s">
        <v>17</v>
      </c>
      <c r="D31" s="10">
        <v>45643</v>
      </c>
    </row>
    <row r="32" spans="1:4" ht="15.75" x14ac:dyDescent="0.25">
      <c r="A32" s="68"/>
      <c r="B32" s="68"/>
      <c r="C32" s="2" t="s">
        <v>18</v>
      </c>
      <c r="D32" s="11" t="s">
        <v>533</v>
      </c>
    </row>
    <row r="33" spans="1:4" ht="102.75" customHeight="1" x14ac:dyDescent="0.25">
      <c r="A33" s="68" t="s">
        <v>35</v>
      </c>
      <c r="B33" s="68" t="s">
        <v>36</v>
      </c>
      <c r="C33" s="2" t="s">
        <v>37</v>
      </c>
      <c r="D33" s="8" t="s">
        <v>534</v>
      </c>
    </row>
    <row r="34" spans="1:4" ht="15.75" x14ac:dyDescent="0.25">
      <c r="A34" s="68"/>
      <c r="B34" s="68"/>
      <c r="C34" s="2" t="s">
        <v>17</v>
      </c>
      <c r="D34" s="12">
        <v>45639</v>
      </c>
    </row>
    <row r="35" spans="1:4" ht="15.75" x14ac:dyDescent="0.25">
      <c r="A35" s="68"/>
      <c r="B35" s="68"/>
      <c r="C35" s="2" t="s">
        <v>18</v>
      </c>
      <c r="D35" s="8" t="s">
        <v>535</v>
      </c>
    </row>
    <row r="36" spans="1:4" ht="97.5" customHeight="1" x14ac:dyDescent="0.25">
      <c r="A36" s="68"/>
      <c r="B36" s="68"/>
      <c r="C36" s="2" t="s">
        <v>38</v>
      </c>
      <c r="D36" s="8" t="s">
        <v>536</v>
      </c>
    </row>
    <row r="37" spans="1:4" ht="75" x14ac:dyDescent="0.25">
      <c r="A37" s="68"/>
      <c r="B37" s="68"/>
      <c r="C37" s="2" t="s">
        <v>39</v>
      </c>
      <c r="D37" s="58">
        <v>400</v>
      </c>
    </row>
    <row r="38" spans="1:4" ht="75" x14ac:dyDescent="0.25">
      <c r="A38" s="68"/>
      <c r="B38" s="68"/>
      <c r="C38" s="2" t="s">
        <v>40</v>
      </c>
      <c r="D38" s="30">
        <v>400</v>
      </c>
    </row>
    <row r="39" spans="1:4" ht="60" x14ac:dyDescent="0.25">
      <c r="A39" s="68"/>
      <c r="B39" s="68"/>
      <c r="C39" s="2" t="s">
        <v>41</v>
      </c>
      <c r="D39" s="22"/>
    </row>
    <row r="40" spans="1:4" ht="30" x14ac:dyDescent="0.25">
      <c r="A40" s="68"/>
      <c r="B40" s="68"/>
      <c r="C40" s="2" t="s">
        <v>42</v>
      </c>
      <c r="D40" s="30">
        <v>2</v>
      </c>
    </row>
    <row r="41" spans="1:4" ht="30" x14ac:dyDescent="0.25">
      <c r="A41" s="68"/>
      <c r="B41" s="68"/>
      <c r="C41" s="2" t="s">
        <v>43</v>
      </c>
      <c r="D41" s="30">
        <v>2</v>
      </c>
    </row>
    <row r="42" spans="1:4" ht="111" customHeight="1" x14ac:dyDescent="0.25">
      <c r="A42" s="68" t="s">
        <v>44</v>
      </c>
      <c r="B42" s="68" t="s">
        <v>45</v>
      </c>
      <c r="C42" s="2" t="s">
        <v>37</v>
      </c>
      <c r="D42" s="9" t="s">
        <v>537</v>
      </c>
    </row>
    <row r="43" spans="1:4" ht="15.75" x14ac:dyDescent="0.25">
      <c r="A43" s="68"/>
      <c r="B43" s="68"/>
      <c r="C43" s="2" t="s">
        <v>17</v>
      </c>
      <c r="D43" s="7">
        <v>45639</v>
      </c>
    </row>
    <row r="44" spans="1:4" ht="15.75" x14ac:dyDescent="0.25">
      <c r="A44" s="68"/>
      <c r="B44" s="68"/>
      <c r="C44" s="2" t="s">
        <v>18</v>
      </c>
      <c r="D44" s="9" t="s">
        <v>538</v>
      </c>
    </row>
    <row r="45" spans="1:4" ht="30" x14ac:dyDescent="0.25">
      <c r="A45" s="68"/>
      <c r="B45" s="68"/>
      <c r="C45" s="2" t="s">
        <v>46</v>
      </c>
      <c r="D45" s="2"/>
    </row>
    <row r="46" spans="1:4" ht="131.25" customHeight="1" x14ac:dyDescent="0.25">
      <c r="A46" s="68"/>
      <c r="B46" s="68"/>
      <c r="C46" s="2" t="s">
        <v>47</v>
      </c>
      <c r="D46" s="9" t="s">
        <v>597</v>
      </c>
    </row>
    <row r="47" spans="1:4" ht="75" x14ac:dyDescent="0.25">
      <c r="A47" s="68"/>
      <c r="B47" s="68"/>
      <c r="C47" s="2" t="s">
        <v>48</v>
      </c>
      <c r="D47" s="13">
        <v>1.9</v>
      </c>
    </row>
    <row r="48" spans="1:4" ht="105" x14ac:dyDescent="0.25">
      <c r="A48" s="68"/>
      <c r="B48" s="68"/>
      <c r="C48" s="2" t="s">
        <v>49</v>
      </c>
      <c r="D48" s="13">
        <v>1.3</v>
      </c>
    </row>
    <row r="49" spans="1:4" ht="45" x14ac:dyDescent="0.25">
      <c r="A49" s="68"/>
      <c r="B49" s="68"/>
      <c r="C49" s="2" t="s">
        <v>50</v>
      </c>
      <c r="D49" s="13">
        <v>0.6</v>
      </c>
    </row>
    <row r="50" spans="1:4" ht="30" x14ac:dyDescent="0.25">
      <c r="A50" s="68"/>
      <c r="B50" s="68"/>
      <c r="C50" s="2" t="s">
        <v>51</v>
      </c>
      <c r="D50" s="14">
        <v>12</v>
      </c>
    </row>
    <row r="51" spans="1:4" ht="90" x14ac:dyDescent="0.25">
      <c r="A51" s="2" t="s">
        <v>52</v>
      </c>
      <c r="B51" s="2" t="s">
        <v>53</v>
      </c>
      <c r="C51" s="2"/>
      <c r="D51" s="2"/>
    </row>
    <row r="52" spans="1:4" ht="30" x14ac:dyDescent="0.25">
      <c r="A52" s="68" t="s">
        <v>54</v>
      </c>
      <c r="B52" s="68" t="s">
        <v>55</v>
      </c>
      <c r="C52" s="2" t="s">
        <v>56</v>
      </c>
      <c r="D52" s="2"/>
    </row>
    <row r="53" spans="1:4" x14ac:dyDescent="0.25">
      <c r="A53" s="68"/>
      <c r="B53" s="68"/>
      <c r="C53" s="2" t="s">
        <v>17</v>
      </c>
      <c r="D53" s="2"/>
    </row>
    <row r="54" spans="1:4" x14ac:dyDescent="0.25">
      <c r="A54" s="68"/>
      <c r="B54" s="68"/>
      <c r="C54" s="2" t="s">
        <v>18</v>
      </c>
      <c r="D54" s="2"/>
    </row>
    <row r="55" spans="1:4" ht="30" x14ac:dyDescent="0.25">
      <c r="A55" s="68"/>
      <c r="B55" s="68"/>
      <c r="C55" s="2" t="s">
        <v>57</v>
      </c>
      <c r="D55" s="2"/>
    </row>
    <row r="56" spans="1:4" x14ac:dyDescent="0.25">
      <c r="A56" s="68"/>
      <c r="B56" s="68"/>
      <c r="C56" s="2" t="s">
        <v>17</v>
      </c>
      <c r="D56" s="2"/>
    </row>
    <row r="57" spans="1:4" x14ac:dyDescent="0.25">
      <c r="A57" s="68"/>
      <c r="B57" s="68"/>
      <c r="C57" s="2" t="s">
        <v>18</v>
      </c>
      <c r="D57" s="2"/>
    </row>
    <row r="58" spans="1:4" ht="45" x14ac:dyDescent="0.25">
      <c r="A58" s="68"/>
      <c r="B58" s="68"/>
      <c r="C58" s="2" t="s">
        <v>58</v>
      </c>
      <c r="D58" s="2"/>
    </row>
    <row r="59" spans="1:4" ht="105" x14ac:dyDescent="0.25">
      <c r="A59" s="68"/>
      <c r="B59" s="68"/>
      <c r="C59" s="2" t="s">
        <v>59</v>
      </c>
      <c r="D59" s="3"/>
    </row>
    <row r="60" spans="1:4" ht="82.5" customHeight="1" x14ac:dyDescent="0.25">
      <c r="A60" s="68" t="s">
        <v>60</v>
      </c>
      <c r="B60" s="68" t="s">
        <v>61</v>
      </c>
      <c r="C60" s="2" t="s">
        <v>56</v>
      </c>
      <c r="D60" s="9" t="s">
        <v>590</v>
      </c>
    </row>
    <row r="61" spans="1:4" ht="15.75" x14ac:dyDescent="0.25">
      <c r="A61" s="68"/>
      <c r="B61" s="68"/>
      <c r="C61" s="2" t="s">
        <v>17</v>
      </c>
      <c r="D61" s="7">
        <v>45642</v>
      </c>
    </row>
    <row r="62" spans="1:4" ht="15.75" x14ac:dyDescent="0.25">
      <c r="A62" s="68"/>
      <c r="B62" s="68"/>
      <c r="C62" s="2" t="s">
        <v>18</v>
      </c>
      <c r="D62" s="9" t="s">
        <v>539</v>
      </c>
    </row>
    <row r="63" spans="1:4" ht="90" x14ac:dyDescent="0.25">
      <c r="A63" s="68"/>
      <c r="B63" s="68"/>
      <c r="C63" s="2" t="s">
        <v>57</v>
      </c>
      <c r="D63" s="22" t="s">
        <v>598</v>
      </c>
    </row>
    <row r="64" spans="1:4" x14ac:dyDescent="0.25">
      <c r="A64" s="68"/>
      <c r="B64" s="68"/>
      <c r="C64" s="2" t="s">
        <v>17</v>
      </c>
      <c r="D64" s="23">
        <v>46020</v>
      </c>
    </row>
    <row r="65" spans="1:4" x14ac:dyDescent="0.25">
      <c r="A65" s="68"/>
      <c r="B65" s="68"/>
      <c r="C65" s="2" t="s">
        <v>18</v>
      </c>
      <c r="D65" s="22" t="s">
        <v>591</v>
      </c>
    </row>
    <row r="66" spans="1:4" ht="123" customHeight="1" x14ac:dyDescent="0.25">
      <c r="A66" s="68"/>
      <c r="B66" s="68"/>
      <c r="C66" s="2" t="s">
        <v>58</v>
      </c>
      <c r="D66" s="2" t="s">
        <v>540</v>
      </c>
    </row>
    <row r="67" spans="1:4" ht="105" x14ac:dyDescent="0.25">
      <c r="A67" s="68"/>
      <c r="B67" s="68"/>
      <c r="C67" s="2" t="s">
        <v>59</v>
      </c>
      <c r="D67" s="30">
        <v>88.2</v>
      </c>
    </row>
    <row r="68" spans="1:4" ht="30" x14ac:dyDescent="0.25">
      <c r="A68" s="68" t="s">
        <v>62</v>
      </c>
      <c r="B68" s="68" t="s">
        <v>63</v>
      </c>
      <c r="C68" s="2" t="s">
        <v>56</v>
      </c>
      <c r="D68" s="11"/>
    </row>
    <row r="69" spans="1:4" x14ac:dyDescent="0.25">
      <c r="A69" s="68"/>
      <c r="B69" s="68"/>
      <c r="C69" s="2" t="s">
        <v>17</v>
      </c>
      <c r="D69" s="23"/>
    </row>
    <row r="70" spans="1:4" x14ac:dyDescent="0.25">
      <c r="A70" s="68"/>
      <c r="B70" s="68"/>
      <c r="C70" s="2" t="s">
        <v>18</v>
      </c>
      <c r="D70" s="22"/>
    </row>
    <row r="71" spans="1:4" ht="30" x14ac:dyDescent="0.25">
      <c r="A71" s="68"/>
      <c r="B71" s="68"/>
      <c r="C71" s="2" t="s">
        <v>57</v>
      </c>
      <c r="D71" s="22"/>
    </row>
    <row r="72" spans="1:4" x14ac:dyDescent="0.25">
      <c r="A72" s="68"/>
      <c r="B72" s="68"/>
      <c r="C72" s="2" t="s">
        <v>17</v>
      </c>
      <c r="D72" s="23"/>
    </row>
    <row r="73" spans="1:4" x14ac:dyDescent="0.25">
      <c r="A73" s="68"/>
      <c r="B73" s="68"/>
      <c r="C73" s="2" t="s">
        <v>18</v>
      </c>
      <c r="D73" s="22"/>
    </row>
    <row r="74" spans="1:4" ht="45" x14ac:dyDescent="0.25">
      <c r="A74" s="68"/>
      <c r="B74" s="68"/>
      <c r="C74" s="2" t="s">
        <v>58</v>
      </c>
      <c r="D74" s="22"/>
    </row>
    <row r="75" spans="1:4" ht="105" x14ac:dyDescent="0.25">
      <c r="A75" s="68"/>
      <c r="B75" s="68"/>
      <c r="C75" s="2" t="s">
        <v>59</v>
      </c>
      <c r="D75" s="30"/>
    </row>
    <row r="76" spans="1:4" ht="30" x14ac:dyDescent="0.25">
      <c r="A76" s="68" t="s">
        <v>64</v>
      </c>
      <c r="B76" s="68" t="s">
        <v>65</v>
      </c>
      <c r="C76" s="2" t="s">
        <v>56</v>
      </c>
      <c r="D76" s="2"/>
    </row>
    <row r="77" spans="1:4" x14ac:dyDescent="0.25">
      <c r="A77" s="68"/>
      <c r="B77" s="68"/>
      <c r="C77" s="2" t="s">
        <v>17</v>
      </c>
      <c r="D77" s="2"/>
    </row>
    <row r="78" spans="1:4" x14ac:dyDescent="0.25">
      <c r="A78" s="68"/>
      <c r="B78" s="68"/>
      <c r="C78" s="2" t="s">
        <v>18</v>
      </c>
      <c r="D78" s="2"/>
    </row>
    <row r="79" spans="1:4" ht="30" x14ac:dyDescent="0.25">
      <c r="A79" s="68"/>
      <c r="B79" s="68"/>
      <c r="C79" s="2" t="s">
        <v>57</v>
      </c>
      <c r="D79" s="2"/>
    </row>
    <row r="80" spans="1:4" x14ac:dyDescent="0.25">
      <c r="A80" s="68"/>
      <c r="B80" s="68"/>
      <c r="C80" s="2" t="s">
        <v>17</v>
      </c>
      <c r="D80" s="2"/>
    </row>
    <row r="81" spans="1:4" x14ac:dyDescent="0.25">
      <c r="A81" s="68"/>
      <c r="B81" s="68"/>
      <c r="C81" s="2" t="s">
        <v>18</v>
      </c>
      <c r="D81" s="2"/>
    </row>
    <row r="82" spans="1:4" ht="45" x14ac:dyDescent="0.25">
      <c r="A82" s="68"/>
      <c r="B82" s="68"/>
      <c r="C82" s="2" t="s">
        <v>58</v>
      </c>
      <c r="D82" s="2"/>
    </row>
    <row r="83" spans="1:4" ht="105" x14ac:dyDescent="0.25">
      <c r="A83" s="68"/>
      <c r="B83" s="68"/>
      <c r="C83" s="2" t="s">
        <v>59</v>
      </c>
      <c r="D83" s="3"/>
    </row>
    <row r="84" spans="1:4" ht="86.25" customHeight="1" x14ac:dyDescent="0.25">
      <c r="A84" s="68" t="s">
        <v>66</v>
      </c>
      <c r="B84" s="68" t="s">
        <v>67</v>
      </c>
      <c r="C84" s="2" t="s">
        <v>56</v>
      </c>
      <c r="D84" s="9" t="s">
        <v>594</v>
      </c>
    </row>
    <row r="85" spans="1:4" ht="15.75" x14ac:dyDescent="0.25">
      <c r="A85" s="68"/>
      <c r="B85" s="68"/>
      <c r="C85" s="2" t="s">
        <v>17</v>
      </c>
      <c r="D85" s="7">
        <v>45638</v>
      </c>
    </row>
    <row r="86" spans="1:4" ht="15.75" x14ac:dyDescent="0.25">
      <c r="A86" s="68"/>
      <c r="B86" s="68"/>
      <c r="C86" s="2" t="s">
        <v>18</v>
      </c>
      <c r="D86" s="9" t="s">
        <v>541</v>
      </c>
    </row>
    <row r="87" spans="1:4" ht="120" x14ac:dyDescent="0.25">
      <c r="A87" s="68"/>
      <c r="B87" s="68"/>
      <c r="C87" s="2" t="s">
        <v>57</v>
      </c>
      <c r="D87" s="22" t="s">
        <v>592</v>
      </c>
    </row>
    <row r="88" spans="1:4" x14ac:dyDescent="0.25">
      <c r="A88" s="68"/>
      <c r="B88" s="68"/>
      <c r="C88" s="2" t="s">
        <v>17</v>
      </c>
      <c r="D88" s="23">
        <v>46020</v>
      </c>
    </row>
    <row r="89" spans="1:4" x14ac:dyDescent="0.25">
      <c r="A89" s="68"/>
      <c r="B89" s="68"/>
      <c r="C89" s="2" t="s">
        <v>18</v>
      </c>
      <c r="D89" s="22" t="s">
        <v>593</v>
      </c>
    </row>
    <row r="90" spans="1:4" ht="71.25" customHeight="1" x14ac:dyDescent="0.25">
      <c r="A90" s="68"/>
      <c r="B90" s="68"/>
      <c r="C90" s="2" t="s">
        <v>58</v>
      </c>
      <c r="D90" s="9" t="s">
        <v>542</v>
      </c>
    </row>
    <row r="91" spans="1:4" ht="105" x14ac:dyDescent="0.25">
      <c r="A91" s="68"/>
      <c r="B91" s="68"/>
      <c r="C91" s="2" t="s">
        <v>59</v>
      </c>
      <c r="D91" s="30">
        <v>0.65</v>
      </c>
    </row>
    <row r="92" spans="1:4" ht="30" x14ac:dyDescent="0.25">
      <c r="A92" s="68" t="s">
        <v>68</v>
      </c>
      <c r="B92" s="68" t="s">
        <v>69</v>
      </c>
      <c r="C92" s="2" t="s">
        <v>70</v>
      </c>
      <c r="D92" s="2" t="s">
        <v>544</v>
      </c>
    </row>
    <row r="93" spans="1:4" x14ac:dyDescent="0.25">
      <c r="A93" s="68"/>
      <c r="B93" s="68"/>
      <c r="C93" s="2" t="s">
        <v>71</v>
      </c>
      <c r="D93" s="15" t="s">
        <v>543</v>
      </c>
    </row>
    <row r="94" spans="1:4" ht="60" x14ac:dyDescent="0.25">
      <c r="A94" s="68"/>
      <c r="B94" s="68"/>
      <c r="C94" s="2" t="s">
        <v>72</v>
      </c>
      <c r="D94" s="17" t="s">
        <v>546</v>
      </c>
    </row>
    <row r="95" spans="1:4" ht="30" x14ac:dyDescent="0.25">
      <c r="A95" s="68"/>
      <c r="B95" s="68"/>
      <c r="C95" s="2" t="s">
        <v>71</v>
      </c>
      <c r="D95" s="16" t="s">
        <v>545</v>
      </c>
    </row>
    <row r="96" spans="1:4" ht="90" x14ac:dyDescent="0.25">
      <c r="A96" s="2" t="s">
        <v>73</v>
      </c>
      <c r="B96" s="2" t="s">
        <v>74</v>
      </c>
      <c r="C96" s="2"/>
      <c r="D96" s="32" t="s">
        <v>596</v>
      </c>
    </row>
    <row r="97" spans="1:4" ht="30" x14ac:dyDescent="0.25">
      <c r="A97" s="68" t="s">
        <v>75</v>
      </c>
      <c r="B97" s="68" t="s">
        <v>55</v>
      </c>
      <c r="C97" s="2" t="s">
        <v>76</v>
      </c>
      <c r="D97" s="2"/>
    </row>
    <row r="98" spans="1:4" x14ac:dyDescent="0.25">
      <c r="A98" s="68"/>
      <c r="B98" s="68"/>
      <c r="C98" s="2" t="s">
        <v>17</v>
      </c>
      <c r="D98" s="2"/>
    </row>
    <row r="99" spans="1:4" x14ac:dyDescent="0.25">
      <c r="A99" s="68"/>
      <c r="B99" s="68"/>
      <c r="C99" s="2" t="s">
        <v>18</v>
      </c>
      <c r="D99" s="2"/>
    </row>
    <row r="100" spans="1:4" ht="30" x14ac:dyDescent="0.25">
      <c r="A100" s="68"/>
      <c r="B100" s="68"/>
      <c r="C100" s="2" t="s">
        <v>77</v>
      </c>
      <c r="D100" s="2"/>
    </row>
    <row r="101" spans="1:4" ht="30" x14ac:dyDescent="0.25">
      <c r="A101" s="68" t="s">
        <v>78</v>
      </c>
      <c r="B101" s="68" t="s">
        <v>61</v>
      </c>
      <c r="C101" s="2" t="s">
        <v>76</v>
      </c>
      <c r="D101" s="2"/>
    </row>
    <row r="102" spans="1:4" x14ac:dyDescent="0.25">
      <c r="A102" s="68"/>
      <c r="B102" s="68"/>
      <c r="C102" s="2" t="s">
        <v>17</v>
      </c>
      <c r="D102" s="34"/>
    </row>
    <row r="103" spans="1:4" x14ac:dyDescent="0.25">
      <c r="A103" s="68"/>
      <c r="B103" s="68"/>
      <c r="C103" s="2" t="s">
        <v>18</v>
      </c>
      <c r="D103" s="2"/>
    </row>
    <row r="104" spans="1:4" ht="45" x14ac:dyDescent="0.25">
      <c r="A104" s="68"/>
      <c r="B104" s="68"/>
      <c r="C104" s="2" t="s">
        <v>77</v>
      </c>
      <c r="D104" s="15" t="s">
        <v>599</v>
      </c>
    </row>
    <row r="105" spans="1:4" ht="30" x14ac:dyDescent="0.25">
      <c r="A105" s="68" t="s">
        <v>79</v>
      </c>
      <c r="B105" s="68" t="s">
        <v>63</v>
      </c>
      <c r="C105" s="2" t="s">
        <v>76</v>
      </c>
      <c r="D105" s="2"/>
    </row>
    <row r="106" spans="1:4" x14ac:dyDescent="0.25">
      <c r="A106" s="68"/>
      <c r="B106" s="68"/>
      <c r="C106" s="2" t="s">
        <v>17</v>
      </c>
      <c r="D106" s="2"/>
    </row>
    <row r="107" spans="1:4" x14ac:dyDescent="0.25">
      <c r="A107" s="68"/>
      <c r="B107" s="68"/>
      <c r="C107" s="2" t="s">
        <v>18</v>
      </c>
      <c r="D107" s="2"/>
    </row>
    <row r="108" spans="1:4" ht="45" x14ac:dyDescent="0.25">
      <c r="A108" s="68"/>
      <c r="B108" s="68"/>
      <c r="C108" s="2" t="s">
        <v>77</v>
      </c>
      <c r="D108" s="15" t="s">
        <v>599</v>
      </c>
    </row>
    <row r="109" spans="1:4" ht="30" x14ac:dyDescent="0.25">
      <c r="A109" s="68" t="s">
        <v>80</v>
      </c>
      <c r="B109" s="68" t="s">
        <v>65</v>
      </c>
      <c r="C109" s="2" t="s">
        <v>76</v>
      </c>
      <c r="D109" s="2"/>
    </row>
    <row r="110" spans="1:4" x14ac:dyDescent="0.25">
      <c r="A110" s="68"/>
      <c r="B110" s="68"/>
      <c r="C110" s="2" t="s">
        <v>17</v>
      </c>
      <c r="D110" s="2"/>
    </row>
    <row r="111" spans="1:4" x14ac:dyDescent="0.25">
      <c r="A111" s="68"/>
      <c r="B111" s="68"/>
      <c r="C111" s="2" t="s">
        <v>18</v>
      </c>
      <c r="D111" s="2"/>
    </row>
    <row r="112" spans="1:4" ht="30" x14ac:dyDescent="0.25">
      <c r="A112" s="68"/>
      <c r="B112" s="68"/>
      <c r="C112" s="2" t="s">
        <v>77</v>
      </c>
      <c r="D112" s="2"/>
    </row>
    <row r="113" spans="1:4" ht="30" x14ac:dyDescent="0.25">
      <c r="A113" s="68" t="s">
        <v>81</v>
      </c>
      <c r="B113" s="68" t="s">
        <v>67</v>
      </c>
      <c r="C113" s="2" t="s">
        <v>76</v>
      </c>
      <c r="D113" s="2"/>
    </row>
    <row r="114" spans="1:4" x14ac:dyDescent="0.25">
      <c r="A114" s="68"/>
      <c r="B114" s="68"/>
      <c r="C114" s="2" t="s">
        <v>17</v>
      </c>
      <c r="D114" s="2"/>
    </row>
    <row r="115" spans="1:4" x14ac:dyDescent="0.25">
      <c r="A115" s="68"/>
      <c r="B115" s="68"/>
      <c r="C115" s="2" t="s">
        <v>18</v>
      </c>
      <c r="D115" s="2"/>
    </row>
    <row r="116" spans="1:4" ht="45" x14ac:dyDescent="0.25">
      <c r="A116" s="68"/>
      <c r="B116" s="68"/>
      <c r="C116" s="2" t="s">
        <v>77</v>
      </c>
      <c r="D116" s="15" t="s">
        <v>599</v>
      </c>
    </row>
    <row r="117" spans="1:4" ht="75" x14ac:dyDescent="0.25">
      <c r="A117" s="2" t="s">
        <v>82</v>
      </c>
      <c r="B117" s="2" t="s">
        <v>83</v>
      </c>
      <c r="C117" s="2"/>
      <c r="D117" s="2"/>
    </row>
    <row r="118" spans="1:4" ht="30" x14ac:dyDescent="0.25">
      <c r="A118" s="68" t="s">
        <v>84</v>
      </c>
      <c r="B118" s="68" t="s">
        <v>55</v>
      </c>
      <c r="C118" s="2" t="s">
        <v>76</v>
      </c>
      <c r="D118" s="2"/>
    </row>
    <row r="119" spans="1:4" x14ac:dyDescent="0.25">
      <c r="A119" s="68"/>
      <c r="B119" s="68"/>
      <c r="C119" s="2" t="s">
        <v>17</v>
      </c>
      <c r="D119" s="2"/>
    </row>
    <row r="120" spans="1:4" x14ac:dyDescent="0.25">
      <c r="A120" s="68"/>
      <c r="B120" s="68"/>
      <c r="C120" s="2" t="s">
        <v>18</v>
      </c>
      <c r="D120" s="2"/>
    </row>
    <row r="121" spans="1:4" ht="150" customHeight="1" x14ac:dyDescent="0.25">
      <c r="A121" s="68" t="s">
        <v>85</v>
      </c>
      <c r="B121" s="68" t="s">
        <v>61</v>
      </c>
      <c r="C121" s="2" t="s">
        <v>86</v>
      </c>
      <c r="D121" s="2" t="s">
        <v>547</v>
      </c>
    </row>
    <row r="122" spans="1:4" x14ac:dyDescent="0.25">
      <c r="A122" s="68"/>
      <c r="B122" s="68"/>
      <c r="C122" s="2" t="s">
        <v>17</v>
      </c>
      <c r="D122" s="20">
        <v>43224</v>
      </c>
    </row>
    <row r="123" spans="1:4" ht="14.25" customHeight="1" x14ac:dyDescent="0.25">
      <c r="A123" s="68"/>
      <c r="B123" s="68"/>
      <c r="C123" s="2" t="s">
        <v>18</v>
      </c>
      <c r="D123" s="2" t="s">
        <v>548</v>
      </c>
    </row>
    <row r="124" spans="1:4" ht="132.75" customHeight="1" x14ac:dyDescent="0.25">
      <c r="A124" s="68" t="s">
        <v>87</v>
      </c>
      <c r="B124" s="68" t="s">
        <v>63</v>
      </c>
      <c r="C124" s="2" t="s">
        <v>86</v>
      </c>
      <c r="D124" s="2" t="s">
        <v>549</v>
      </c>
    </row>
    <row r="125" spans="1:4" x14ac:dyDescent="0.25">
      <c r="A125" s="68"/>
      <c r="B125" s="68"/>
      <c r="C125" s="2" t="s">
        <v>17</v>
      </c>
      <c r="D125" s="20">
        <v>43424</v>
      </c>
    </row>
    <row r="126" spans="1:4" x14ac:dyDescent="0.25">
      <c r="A126" s="68"/>
      <c r="B126" s="68"/>
      <c r="C126" s="2" t="s">
        <v>18</v>
      </c>
      <c r="D126" s="2" t="s">
        <v>550</v>
      </c>
    </row>
    <row r="127" spans="1:4" ht="30" x14ac:dyDescent="0.25">
      <c r="A127" s="68" t="s">
        <v>88</v>
      </c>
      <c r="B127" s="68" t="s">
        <v>65</v>
      </c>
      <c r="C127" s="2" t="s">
        <v>86</v>
      </c>
      <c r="D127" s="2"/>
    </row>
    <row r="128" spans="1:4" x14ac:dyDescent="0.25">
      <c r="A128" s="68"/>
      <c r="B128" s="68"/>
      <c r="C128" s="2" t="s">
        <v>17</v>
      </c>
      <c r="D128" s="2"/>
    </row>
    <row r="129" spans="1:4" x14ac:dyDescent="0.25">
      <c r="A129" s="68"/>
      <c r="B129" s="68"/>
      <c r="C129" s="2" t="s">
        <v>18</v>
      </c>
      <c r="D129" s="2"/>
    </row>
    <row r="130" spans="1:4" ht="195" x14ac:dyDescent="0.25">
      <c r="A130" s="68" t="s">
        <v>89</v>
      </c>
      <c r="B130" s="68" t="s">
        <v>67</v>
      </c>
      <c r="C130" s="2" t="s">
        <v>86</v>
      </c>
      <c r="D130" s="2" t="s">
        <v>551</v>
      </c>
    </row>
    <row r="131" spans="1:4" x14ac:dyDescent="0.25">
      <c r="A131" s="68"/>
      <c r="B131" s="68"/>
      <c r="C131" s="2" t="s">
        <v>17</v>
      </c>
      <c r="D131" s="20">
        <v>41634</v>
      </c>
    </row>
    <row r="132" spans="1:4" x14ac:dyDescent="0.25">
      <c r="A132" s="68"/>
      <c r="B132" s="68"/>
      <c r="C132" s="2" t="s">
        <v>18</v>
      </c>
      <c r="D132" s="2" t="s">
        <v>552</v>
      </c>
    </row>
    <row r="133" spans="1:4" ht="75" x14ac:dyDescent="0.25">
      <c r="A133" s="2" t="s">
        <v>90</v>
      </c>
      <c r="B133" s="2" t="s">
        <v>91</v>
      </c>
      <c r="C133" s="2"/>
      <c r="D133" s="2"/>
    </row>
    <row r="134" spans="1:4" ht="30" x14ac:dyDescent="0.25">
      <c r="A134" s="68" t="s">
        <v>92</v>
      </c>
      <c r="B134" s="68" t="s">
        <v>55</v>
      </c>
      <c r="C134" s="2" t="s">
        <v>93</v>
      </c>
      <c r="D134" s="2"/>
    </row>
    <row r="135" spans="1:4" x14ac:dyDescent="0.25">
      <c r="A135" s="68"/>
      <c r="B135" s="68"/>
      <c r="C135" s="2" t="s">
        <v>17</v>
      </c>
      <c r="D135" s="2"/>
    </row>
    <row r="136" spans="1:4" x14ac:dyDescent="0.25">
      <c r="A136" s="68"/>
      <c r="B136" s="68"/>
      <c r="C136" s="2" t="s">
        <v>18</v>
      </c>
      <c r="D136" s="2"/>
    </row>
    <row r="137" spans="1:4" ht="156" customHeight="1" x14ac:dyDescent="0.25">
      <c r="A137" s="68" t="s">
        <v>94</v>
      </c>
      <c r="B137" s="68" t="s">
        <v>61</v>
      </c>
      <c r="C137" s="2" t="s">
        <v>93</v>
      </c>
      <c r="D137" s="2" t="s">
        <v>553</v>
      </c>
    </row>
    <row r="138" spans="1:4" x14ac:dyDescent="0.25">
      <c r="A138" s="68"/>
      <c r="B138" s="68"/>
      <c r="C138" s="2" t="s">
        <v>17</v>
      </c>
      <c r="D138" s="20">
        <v>43843</v>
      </c>
    </row>
    <row r="139" spans="1:4" x14ac:dyDescent="0.25">
      <c r="A139" s="68"/>
      <c r="B139" s="68"/>
      <c r="C139" s="2" t="s">
        <v>18</v>
      </c>
      <c r="D139" s="2" t="s">
        <v>554</v>
      </c>
    </row>
    <row r="140" spans="1:4" ht="136.5" customHeight="1" x14ac:dyDescent="0.25">
      <c r="A140" s="68" t="s">
        <v>95</v>
      </c>
      <c r="B140" s="68" t="s">
        <v>63</v>
      </c>
      <c r="C140" s="2" t="s">
        <v>93</v>
      </c>
      <c r="D140" s="2" t="s">
        <v>555</v>
      </c>
    </row>
    <row r="141" spans="1:4" ht="16.5" customHeight="1" x14ac:dyDescent="0.25">
      <c r="A141" s="68"/>
      <c r="B141" s="68"/>
      <c r="C141" s="2" t="s">
        <v>17</v>
      </c>
      <c r="D141" s="20">
        <v>45482</v>
      </c>
    </row>
    <row r="142" spans="1:4" ht="18.75" customHeight="1" x14ac:dyDescent="0.25">
      <c r="A142" s="68"/>
      <c r="B142" s="68"/>
      <c r="C142" s="2" t="s">
        <v>18</v>
      </c>
      <c r="D142" s="2" t="s">
        <v>556</v>
      </c>
    </row>
    <row r="143" spans="1:4" ht="30" x14ac:dyDescent="0.25">
      <c r="A143" s="68" t="s">
        <v>96</v>
      </c>
      <c r="B143" s="68" t="s">
        <v>65</v>
      </c>
      <c r="C143" s="2" t="s">
        <v>93</v>
      </c>
      <c r="D143" s="22"/>
    </row>
    <row r="144" spans="1:4" x14ac:dyDescent="0.25">
      <c r="A144" s="68"/>
      <c r="B144" s="68"/>
      <c r="C144" s="2" t="s">
        <v>17</v>
      </c>
      <c r="D144" s="23"/>
    </row>
    <row r="145" spans="1:4" x14ac:dyDescent="0.25">
      <c r="A145" s="68"/>
      <c r="B145" s="68"/>
      <c r="C145" s="2" t="s">
        <v>18</v>
      </c>
      <c r="D145" s="22"/>
    </row>
    <row r="146" spans="1:4" ht="210" x14ac:dyDescent="0.25">
      <c r="A146" s="68" t="s">
        <v>97</v>
      </c>
      <c r="B146" s="68" t="s">
        <v>67</v>
      </c>
      <c r="C146" s="2" t="s">
        <v>93</v>
      </c>
      <c r="D146" s="2" t="s">
        <v>633</v>
      </c>
    </row>
    <row r="147" spans="1:4" x14ac:dyDescent="0.25">
      <c r="A147" s="68"/>
      <c r="B147" s="68"/>
      <c r="C147" s="2" t="s">
        <v>17</v>
      </c>
      <c r="D147" s="20">
        <v>45505</v>
      </c>
    </row>
    <row r="148" spans="1:4" x14ac:dyDescent="0.25">
      <c r="A148" s="68"/>
      <c r="B148" s="68"/>
      <c r="C148" s="2" t="s">
        <v>18</v>
      </c>
      <c r="D148" s="2">
        <v>1281</v>
      </c>
    </row>
    <row r="149" spans="1:4" ht="105" x14ac:dyDescent="0.25">
      <c r="A149" s="2" t="s">
        <v>98</v>
      </c>
      <c r="B149" s="2" t="s">
        <v>99</v>
      </c>
      <c r="C149" s="2"/>
      <c r="D149" s="22" t="s">
        <v>557</v>
      </c>
    </row>
    <row r="150" spans="1:4" ht="30" x14ac:dyDescent="0.25">
      <c r="A150" s="68" t="s">
        <v>100</v>
      </c>
      <c r="B150" s="68" t="s">
        <v>55</v>
      </c>
      <c r="C150" s="2" t="s">
        <v>101</v>
      </c>
      <c r="D150" s="2"/>
    </row>
    <row r="151" spans="1:4" x14ac:dyDescent="0.25">
      <c r="A151" s="68"/>
      <c r="B151" s="68"/>
      <c r="C151" s="2" t="s">
        <v>17</v>
      </c>
      <c r="D151" s="2"/>
    </row>
    <row r="152" spans="1:4" x14ac:dyDescent="0.25">
      <c r="A152" s="68"/>
      <c r="B152" s="68"/>
      <c r="C152" s="2" t="s">
        <v>18</v>
      </c>
      <c r="D152" s="2"/>
    </row>
    <row r="153" spans="1:4" ht="30" x14ac:dyDescent="0.25">
      <c r="A153" s="68"/>
      <c r="B153" s="68"/>
      <c r="C153" s="2" t="s">
        <v>102</v>
      </c>
      <c r="D153" s="2"/>
    </row>
    <row r="154" spans="1:4" x14ac:dyDescent="0.25">
      <c r="A154" s="68"/>
      <c r="B154" s="68"/>
      <c r="C154" s="2" t="s">
        <v>17</v>
      </c>
      <c r="D154" s="2"/>
    </row>
    <row r="155" spans="1:4" x14ac:dyDescent="0.25">
      <c r="A155" s="68"/>
      <c r="B155" s="68"/>
      <c r="C155" s="2" t="s">
        <v>18</v>
      </c>
      <c r="D155" s="2"/>
    </row>
    <row r="156" spans="1:4" ht="45" x14ac:dyDescent="0.25">
      <c r="A156" s="68"/>
      <c r="B156" s="68"/>
      <c r="C156" s="2" t="s">
        <v>103</v>
      </c>
      <c r="D156" s="15" t="s">
        <v>595</v>
      </c>
    </row>
    <row r="157" spans="1:4" ht="30" x14ac:dyDescent="0.25">
      <c r="A157" s="68" t="s">
        <v>104</v>
      </c>
      <c r="B157" s="68" t="s">
        <v>61</v>
      </c>
      <c r="C157" s="2" t="s">
        <v>101</v>
      </c>
      <c r="D157" s="2"/>
    </row>
    <row r="158" spans="1:4" x14ac:dyDescent="0.25">
      <c r="A158" s="68"/>
      <c r="B158" s="68"/>
      <c r="C158" s="2" t="s">
        <v>17</v>
      </c>
      <c r="D158" s="2"/>
    </row>
    <row r="159" spans="1:4" x14ac:dyDescent="0.25">
      <c r="A159" s="68"/>
      <c r="B159" s="68"/>
      <c r="C159" s="2" t="s">
        <v>18</v>
      </c>
      <c r="D159" s="2"/>
    </row>
    <row r="160" spans="1:4" ht="30" x14ac:dyDescent="0.25">
      <c r="A160" s="68"/>
      <c r="B160" s="68"/>
      <c r="C160" s="2" t="s">
        <v>102</v>
      </c>
      <c r="D160" s="2"/>
    </row>
    <row r="161" spans="1:4" x14ac:dyDescent="0.25">
      <c r="A161" s="68"/>
      <c r="B161" s="68"/>
      <c r="C161" s="2" t="s">
        <v>17</v>
      </c>
      <c r="D161" s="2"/>
    </row>
    <row r="162" spans="1:4" x14ac:dyDescent="0.25">
      <c r="A162" s="68"/>
      <c r="B162" s="68"/>
      <c r="C162" s="2" t="s">
        <v>18</v>
      </c>
      <c r="D162" s="2"/>
    </row>
    <row r="163" spans="1:4" ht="45" x14ac:dyDescent="0.25">
      <c r="A163" s="68"/>
      <c r="B163" s="68"/>
      <c r="C163" s="2" t="s">
        <v>103</v>
      </c>
      <c r="D163" s="15" t="s">
        <v>595</v>
      </c>
    </row>
    <row r="164" spans="1:4" ht="30" x14ac:dyDescent="0.25">
      <c r="A164" s="68" t="s">
        <v>105</v>
      </c>
      <c r="B164" s="68" t="s">
        <v>63</v>
      </c>
      <c r="C164" s="2" t="s">
        <v>101</v>
      </c>
      <c r="D164" s="2"/>
    </row>
    <row r="165" spans="1:4" x14ac:dyDescent="0.25">
      <c r="A165" s="68"/>
      <c r="B165" s="68"/>
      <c r="C165" s="2" t="s">
        <v>17</v>
      </c>
      <c r="D165" s="2"/>
    </row>
    <row r="166" spans="1:4" x14ac:dyDescent="0.25">
      <c r="A166" s="68"/>
      <c r="B166" s="68"/>
      <c r="C166" s="2" t="s">
        <v>18</v>
      </c>
      <c r="D166" s="2"/>
    </row>
    <row r="167" spans="1:4" ht="30" x14ac:dyDescent="0.25">
      <c r="A167" s="68"/>
      <c r="B167" s="68"/>
      <c r="C167" s="2" t="s">
        <v>102</v>
      </c>
      <c r="D167" s="2"/>
    </row>
    <row r="168" spans="1:4" x14ac:dyDescent="0.25">
      <c r="A168" s="68"/>
      <c r="B168" s="68"/>
      <c r="C168" s="2" t="s">
        <v>17</v>
      </c>
      <c r="D168" s="2"/>
    </row>
    <row r="169" spans="1:4" x14ac:dyDescent="0.25">
      <c r="A169" s="68"/>
      <c r="B169" s="68"/>
      <c r="C169" s="2" t="s">
        <v>18</v>
      </c>
      <c r="D169" s="2"/>
    </row>
    <row r="170" spans="1:4" ht="45" x14ac:dyDescent="0.25">
      <c r="A170" s="68"/>
      <c r="B170" s="68"/>
      <c r="C170" s="2" t="s">
        <v>103</v>
      </c>
      <c r="D170" s="15" t="s">
        <v>595</v>
      </c>
    </row>
    <row r="171" spans="1:4" ht="30" x14ac:dyDescent="0.25">
      <c r="A171" s="68" t="s">
        <v>106</v>
      </c>
      <c r="B171" s="68" t="s">
        <v>65</v>
      </c>
      <c r="C171" s="2" t="s">
        <v>101</v>
      </c>
      <c r="D171" s="2"/>
    </row>
    <row r="172" spans="1:4" x14ac:dyDescent="0.25">
      <c r="A172" s="68"/>
      <c r="B172" s="68"/>
      <c r="C172" s="2" t="s">
        <v>17</v>
      </c>
      <c r="D172" s="2"/>
    </row>
    <row r="173" spans="1:4" x14ac:dyDescent="0.25">
      <c r="A173" s="68"/>
      <c r="B173" s="68"/>
      <c r="C173" s="2" t="s">
        <v>18</v>
      </c>
      <c r="D173" s="2"/>
    </row>
    <row r="174" spans="1:4" ht="30" x14ac:dyDescent="0.25">
      <c r="A174" s="68"/>
      <c r="B174" s="68"/>
      <c r="C174" s="2" t="s">
        <v>102</v>
      </c>
      <c r="D174" s="2"/>
    </row>
    <row r="175" spans="1:4" x14ac:dyDescent="0.25">
      <c r="A175" s="68"/>
      <c r="B175" s="68"/>
      <c r="C175" s="2" t="s">
        <v>17</v>
      </c>
      <c r="D175" s="2"/>
    </row>
    <row r="176" spans="1:4" x14ac:dyDescent="0.25">
      <c r="A176" s="68"/>
      <c r="B176" s="68"/>
      <c r="C176" s="2" t="s">
        <v>18</v>
      </c>
      <c r="D176" s="2"/>
    </row>
    <row r="177" spans="1:4" ht="45" x14ac:dyDescent="0.25">
      <c r="A177" s="68"/>
      <c r="B177" s="68"/>
      <c r="C177" s="2" t="s">
        <v>103</v>
      </c>
      <c r="D177" s="15" t="s">
        <v>595</v>
      </c>
    </row>
    <row r="178" spans="1:4" ht="30" x14ac:dyDescent="0.25">
      <c r="A178" s="68" t="s">
        <v>107</v>
      </c>
      <c r="B178" s="68" t="s">
        <v>67</v>
      </c>
      <c r="C178" s="2" t="s">
        <v>101</v>
      </c>
      <c r="D178" s="2"/>
    </row>
    <row r="179" spans="1:4" x14ac:dyDescent="0.25">
      <c r="A179" s="68"/>
      <c r="B179" s="68"/>
      <c r="C179" s="2" t="s">
        <v>17</v>
      </c>
      <c r="D179" s="2"/>
    </row>
    <row r="180" spans="1:4" x14ac:dyDescent="0.25">
      <c r="A180" s="68"/>
      <c r="B180" s="68"/>
      <c r="C180" s="2" t="s">
        <v>18</v>
      </c>
      <c r="D180" s="2"/>
    </row>
    <row r="181" spans="1:4" ht="30" x14ac:dyDescent="0.25">
      <c r="A181" s="68"/>
      <c r="B181" s="68"/>
      <c r="C181" s="2" t="s">
        <v>102</v>
      </c>
      <c r="D181" s="2"/>
    </row>
    <row r="182" spans="1:4" x14ac:dyDescent="0.25">
      <c r="A182" s="68"/>
      <c r="B182" s="68"/>
      <c r="C182" s="2" t="s">
        <v>17</v>
      </c>
      <c r="D182" s="2"/>
    </row>
    <row r="183" spans="1:4" x14ac:dyDescent="0.25">
      <c r="A183" s="68"/>
      <c r="B183" s="68"/>
      <c r="C183" s="2" t="s">
        <v>18</v>
      </c>
      <c r="D183" s="2"/>
    </row>
    <row r="184" spans="1:4" ht="45" x14ac:dyDescent="0.25">
      <c r="A184" s="68"/>
      <c r="B184" s="68"/>
      <c r="C184" s="2" t="s">
        <v>103</v>
      </c>
      <c r="D184" s="15" t="s">
        <v>595</v>
      </c>
    </row>
    <row r="185" spans="1:4" ht="195" x14ac:dyDescent="0.25">
      <c r="A185" s="68" t="s">
        <v>108</v>
      </c>
      <c r="B185" s="68" t="s">
        <v>109</v>
      </c>
      <c r="C185" s="2" t="s">
        <v>110</v>
      </c>
      <c r="D185" s="22" t="s">
        <v>558</v>
      </c>
    </row>
    <row r="186" spans="1:4" ht="60" x14ac:dyDescent="0.25">
      <c r="A186" s="68"/>
      <c r="B186" s="68"/>
      <c r="C186" s="2" t="s">
        <v>111</v>
      </c>
      <c r="D186" s="2" t="s">
        <v>559</v>
      </c>
    </row>
    <row r="187" spans="1:4" ht="30" x14ac:dyDescent="0.25">
      <c r="A187" s="68"/>
      <c r="B187" s="68"/>
      <c r="C187" s="2" t="s">
        <v>17</v>
      </c>
      <c r="D187" s="2" t="s">
        <v>560</v>
      </c>
    </row>
    <row r="188" spans="1:4" ht="30" x14ac:dyDescent="0.25">
      <c r="A188" s="68"/>
      <c r="B188" s="68"/>
      <c r="C188" s="2" t="s">
        <v>18</v>
      </c>
      <c r="D188" s="2" t="s">
        <v>561</v>
      </c>
    </row>
    <row r="189" spans="1:4" ht="30" x14ac:dyDescent="0.25">
      <c r="A189" s="68"/>
      <c r="B189" s="68"/>
      <c r="C189" s="2" t="s">
        <v>112</v>
      </c>
      <c r="D189" s="2" t="s">
        <v>562</v>
      </c>
    </row>
    <row r="190" spans="1:4" ht="60" x14ac:dyDescent="0.25">
      <c r="A190" s="68"/>
      <c r="B190" s="68"/>
      <c r="C190" s="2" t="s">
        <v>113</v>
      </c>
      <c r="D190" s="2" t="s">
        <v>563</v>
      </c>
    </row>
    <row r="191" spans="1:4" ht="45" x14ac:dyDescent="0.25">
      <c r="A191" s="68"/>
      <c r="B191" s="68"/>
      <c r="C191" s="2" t="s">
        <v>114</v>
      </c>
      <c r="D191" s="30">
        <v>24</v>
      </c>
    </row>
    <row r="192" spans="1:4" ht="90" x14ac:dyDescent="0.25">
      <c r="A192" s="68"/>
      <c r="B192" s="68"/>
      <c r="C192" s="2" t="s">
        <v>115</v>
      </c>
      <c r="D192" s="30">
        <v>240</v>
      </c>
    </row>
    <row r="193" spans="1:4" ht="60" x14ac:dyDescent="0.25">
      <c r="A193" s="68"/>
      <c r="B193" s="68"/>
      <c r="C193" s="2" t="s">
        <v>116</v>
      </c>
      <c r="D193" s="30">
        <v>3.5</v>
      </c>
    </row>
    <row r="194" spans="1:4" ht="30" x14ac:dyDescent="0.25">
      <c r="A194" s="68" t="s">
        <v>117</v>
      </c>
      <c r="B194" s="68" t="s">
        <v>118</v>
      </c>
      <c r="C194" s="2" t="s">
        <v>110</v>
      </c>
      <c r="D194" s="2"/>
    </row>
    <row r="195" spans="1:4" ht="45" x14ac:dyDescent="0.25">
      <c r="A195" s="68"/>
      <c r="B195" s="68"/>
      <c r="C195" s="2" t="s">
        <v>111</v>
      </c>
      <c r="D195" s="2"/>
    </row>
    <row r="196" spans="1:4" x14ac:dyDescent="0.25">
      <c r="A196" s="68"/>
      <c r="B196" s="68"/>
      <c r="C196" s="2" t="s">
        <v>17</v>
      </c>
      <c r="D196" s="2"/>
    </row>
    <row r="197" spans="1:4" x14ac:dyDescent="0.25">
      <c r="A197" s="68"/>
      <c r="B197" s="68"/>
      <c r="C197" s="2" t="s">
        <v>18</v>
      </c>
      <c r="D197" s="2"/>
    </row>
    <row r="198" spans="1:4" x14ac:dyDescent="0.25">
      <c r="A198" s="68"/>
      <c r="B198" s="68"/>
      <c r="C198" s="2" t="s">
        <v>112</v>
      </c>
      <c r="D198" s="2"/>
    </row>
    <row r="199" spans="1:4" ht="60" x14ac:dyDescent="0.25">
      <c r="A199" s="68"/>
      <c r="B199" s="68"/>
      <c r="C199" s="2" t="s">
        <v>113</v>
      </c>
      <c r="D199" s="2"/>
    </row>
    <row r="200" spans="1:4" ht="45" x14ac:dyDescent="0.25">
      <c r="A200" s="68"/>
      <c r="B200" s="68"/>
      <c r="C200" s="2" t="s">
        <v>114</v>
      </c>
      <c r="D200" s="3"/>
    </row>
    <row r="201" spans="1:4" ht="90" x14ac:dyDescent="0.25">
      <c r="A201" s="68"/>
      <c r="B201" s="68"/>
      <c r="C201" s="2" t="s">
        <v>115</v>
      </c>
      <c r="D201" s="3"/>
    </row>
    <row r="202" spans="1:4" ht="75" x14ac:dyDescent="0.25">
      <c r="A202" s="68"/>
      <c r="B202" s="68"/>
      <c r="C202" s="2" t="s">
        <v>119</v>
      </c>
      <c r="D202" s="3"/>
    </row>
    <row r="203" spans="1:4" ht="120" x14ac:dyDescent="0.25">
      <c r="A203" s="68" t="s">
        <v>120</v>
      </c>
      <c r="B203" s="68" t="s">
        <v>121</v>
      </c>
      <c r="C203" s="2" t="s">
        <v>122</v>
      </c>
      <c r="D203" s="2" t="s">
        <v>564</v>
      </c>
    </row>
    <row r="204" spans="1:4" x14ac:dyDescent="0.25">
      <c r="A204" s="68"/>
      <c r="B204" s="68"/>
      <c r="C204" s="2" t="s">
        <v>17</v>
      </c>
      <c r="D204" s="20">
        <v>45070</v>
      </c>
    </row>
    <row r="205" spans="1:4" x14ac:dyDescent="0.25">
      <c r="A205" s="68"/>
      <c r="B205" s="68"/>
      <c r="C205" s="2" t="s">
        <v>18</v>
      </c>
      <c r="D205" s="2" t="s">
        <v>565</v>
      </c>
    </row>
    <row r="206" spans="1:4" ht="345" x14ac:dyDescent="0.25">
      <c r="A206" s="68"/>
      <c r="B206" s="68"/>
      <c r="C206" s="2" t="s">
        <v>123</v>
      </c>
      <c r="D206" s="19" t="s">
        <v>566</v>
      </c>
    </row>
    <row r="207" spans="1:4" ht="30" x14ac:dyDescent="0.25">
      <c r="A207" s="68"/>
      <c r="B207" s="68"/>
      <c r="C207" s="2" t="s">
        <v>124</v>
      </c>
      <c r="D207" s="19" t="s">
        <v>567</v>
      </c>
    </row>
    <row r="208" spans="1:4" x14ac:dyDescent="0.25">
      <c r="A208" t="s">
        <v>125</v>
      </c>
      <c r="D208" s="18"/>
    </row>
  </sheetData>
  <mergeCells count="73">
    <mergeCell ref="B203:B207"/>
    <mergeCell ref="A203:A207"/>
    <mergeCell ref="B178:B184"/>
    <mergeCell ref="A178:A184"/>
    <mergeCell ref="B185:B193"/>
    <mergeCell ref="A185:A193"/>
    <mergeCell ref="B194:B202"/>
    <mergeCell ref="A194:A202"/>
    <mergeCell ref="B157:B163"/>
    <mergeCell ref="A157:A163"/>
    <mergeCell ref="B164:B170"/>
    <mergeCell ref="A164:A170"/>
    <mergeCell ref="B171:B177"/>
    <mergeCell ref="A171:A177"/>
    <mergeCell ref="B143:B145"/>
    <mergeCell ref="A143:A145"/>
    <mergeCell ref="B146:B148"/>
    <mergeCell ref="A146:A148"/>
    <mergeCell ref="B150:B156"/>
    <mergeCell ref="A150:A156"/>
    <mergeCell ref="B134:B136"/>
    <mergeCell ref="A134:A136"/>
    <mergeCell ref="B137:B139"/>
    <mergeCell ref="A137:A139"/>
    <mergeCell ref="B140:B142"/>
    <mergeCell ref="A140:A142"/>
    <mergeCell ref="B124:B126"/>
    <mergeCell ref="A124:A126"/>
    <mergeCell ref="B127:B129"/>
    <mergeCell ref="A127:A129"/>
    <mergeCell ref="B130:B132"/>
    <mergeCell ref="A130:A132"/>
    <mergeCell ref="B113:B116"/>
    <mergeCell ref="A113:A116"/>
    <mergeCell ref="B118:B120"/>
    <mergeCell ref="A118:A120"/>
    <mergeCell ref="B121:B123"/>
    <mergeCell ref="A121:A123"/>
    <mergeCell ref="B101:B104"/>
    <mergeCell ref="A101:A104"/>
    <mergeCell ref="B105:B108"/>
    <mergeCell ref="A105:A108"/>
    <mergeCell ref="B109:B112"/>
    <mergeCell ref="A109:A112"/>
    <mergeCell ref="B84:B91"/>
    <mergeCell ref="A84:A91"/>
    <mergeCell ref="B92:B95"/>
    <mergeCell ref="A92:A95"/>
    <mergeCell ref="B97:B100"/>
    <mergeCell ref="A97:A100"/>
    <mergeCell ref="B60:B67"/>
    <mergeCell ref="A60:A67"/>
    <mergeCell ref="B68:B75"/>
    <mergeCell ref="A68:A75"/>
    <mergeCell ref="B76:B83"/>
    <mergeCell ref="A76:A83"/>
    <mergeCell ref="B33:B41"/>
    <mergeCell ref="A33:A41"/>
    <mergeCell ref="B42:B50"/>
    <mergeCell ref="A42:A50"/>
    <mergeCell ref="B52:B59"/>
    <mergeCell ref="A52:A59"/>
    <mergeCell ref="B11:B18"/>
    <mergeCell ref="A11:A18"/>
    <mergeCell ref="B19:B26"/>
    <mergeCell ref="A19:A26"/>
    <mergeCell ref="B27:B32"/>
    <mergeCell ref="A27:A32"/>
    <mergeCell ref="A1:D1"/>
    <mergeCell ref="A2:D2"/>
    <mergeCell ref="A3:D3"/>
    <mergeCell ref="B7:B10"/>
    <mergeCell ref="A7:A10"/>
  </mergeCells>
  <hyperlinks>
    <hyperlink ref="D93" r:id="rId1"/>
    <hyperlink ref="D95" r:id="rId2"/>
    <hyperlink ref="D26" r:id="rId3"/>
    <hyperlink ref="D108" r:id="rId4" display="https://admugorsk.ru/documents/econ/EDS_%D0%9F%D0%B5%D1%80%D0%B5%D1%87%D0%B5%D0%BD%D1%8C%20%D1%83%D1%81%D0%BB%D1%83%D0%B3%202023.docx.pdf"/>
    <hyperlink ref="D116" r:id="rId5" display="https://admugorsk.ru/documents/econ/EDS_%D0%9F%D0%B5%D1%80%D0%B5%D1%87%D0%B5%D0%BD%D1%8C%20%D1%83%D1%81%D0%BB%D1%83%D0%B3%202023.docx.pdf"/>
    <hyperlink ref="D163" r:id="rId6"/>
    <hyperlink ref="D170" r:id="rId7"/>
    <hyperlink ref="D184" r:id="rId8"/>
    <hyperlink ref="D177" r:id="rId9"/>
    <hyperlink ref="D156" r:id="rId10"/>
    <hyperlink ref="D104" r:id="rId11"/>
  </hyperlinks>
  <pageMargins left="0.7" right="0.7" top="0.75" bottom="0.75" header="0.3" footer="0.3"/>
  <pageSetup paperSize="9" scale="63"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pane xSplit="3" ySplit="5" topLeftCell="D6" activePane="bottomRight" state="frozen"/>
      <selection pane="topRight"/>
      <selection pane="bottomLeft"/>
      <selection pane="bottomRight" activeCell="D18" sqref="D18"/>
    </sheetView>
  </sheetViews>
  <sheetFormatPr defaultRowHeight="15" x14ac:dyDescent="0.25"/>
  <cols>
    <col min="1" max="1" width="3" customWidth="1"/>
    <col min="2" max="3" width="50" customWidth="1"/>
    <col min="4" max="5" width="20" customWidth="1"/>
  </cols>
  <sheetData>
    <row r="1" spans="1:5" x14ac:dyDescent="0.25">
      <c r="A1" s="66" t="s">
        <v>126</v>
      </c>
      <c r="B1" s="67"/>
      <c r="C1" s="67"/>
      <c r="D1" s="67"/>
      <c r="E1" s="67"/>
    </row>
    <row r="2" spans="1:5" x14ac:dyDescent="0.25">
      <c r="A2" s="66" t="s">
        <v>2</v>
      </c>
      <c r="B2" s="67"/>
      <c r="C2" s="67"/>
      <c r="D2" s="67"/>
      <c r="E2" s="67"/>
    </row>
    <row r="3" spans="1:5" x14ac:dyDescent="0.25">
      <c r="A3" s="66"/>
      <c r="B3" s="67"/>
      <c r="C3" s="67"/>
      <c r="D3" s="66" t="s">
        <v>127</v>
      </c>
      <c r="E3" s="67"/>
    </row>
    <row r="4" spans="1:5" ht="45" x14ac:dyDescent="0.25">
      <c r="A4" s="1" t="s">
        <v>8</v>
      </c>
      <c r="B4" s="1" t="s">
        <v>128</v>
      </c>
      <c r="C4" s="1" t="s">
        <v>129</v>
      </c>
      <c r="D4" s="1" t="s">
        <v>130</v>
      </c>
      <c r="E4" s="1" t="s">
        <v>131</v>
      </c>
    </row>
    <row r="5" spans="1:5" x14ac:dyDescent="0.25">
      <c r="A5" s="1" t="s">
        <v>12</v>
      </c>
      <c r="B5" s="1">
        <v>2</v>
      </c>
      <c r="C5" s="1">
        <v>3</v>
      </c>
      <c r="D5" s="1">
        <v>4</v>
      </c>
      <c r="E5" s="1">
        <v>5</v>
      </c>
    </row>
    <row r="6" spans="1:5" ht="90" x14ac:dyDescent="0.25">
      <c r="A6" s="2" t="s">
        <v>12</v>
      </c>
      <c r="B6" s="2" t="s">
        <v>132</v>
      </c>
      <c r="C6" s="2" t="s">
        <v>133</v>
      </c>
      <c r="D6" s="4">
        <f>D7+D8+D9+D10+D11</f>
        <v>20</v>
      </c>
      <c r="E6" s="3" t="s">
        <v>134</v>
      </c>
    </row>
    <row r="7" spans="1:5" ht="30" x14ac:dyDescent="0.25">
      <c r="A7" s="2" t="s">
        <v>135</v>
      </c>
      <c r="B7" s="2" t="s">
        <v>55</v>
      </c>
      <c r="C7" s="2" t="s">
        <v>133</v>
      </c>
      <c r="D7" s="3"/>
      <c r="E7" s="3" t="s">
        <v>134</v>
      </c>
    </row>
    <row r="8" spans="1:5" ht="30" x14ac:dyDescent="0.25">
      <c r="A8" s="2" t="s">
        <v>136</v>
      </c>
      <c r="B8" s="2" t="s">
        <v>61</v>
      </c>
      <c r="C8" s="2" t="s">
        <v>133</v>
      </c>
      <c r="D8" s="43">
        <v>8</v>
      </c>
      <c r="E8" s="3" t="s">
        <v>134</v>
      </c>
    </row>
    <row r="9" spans="1:5" ht="30" x14ac:dyDescent="0.25">
      <c r="A9" s="2" t="s">
        <v>137</v>
      </c>
      <c r="B9" s="2" t="s">
        <v>63</v>
      </c>
      <c r="C9" s="2" t="s">
        <v>133</v>
      </c>
      <c r="D9" s="43">
        <v>6</v>
      </c>
      <c r="E9" s="3" t="s">
        <v>134</v>
      </c>
    </row>
    <row r="10" spans="1:5" ht="30" x14ac:dyDescent="0.25">
      <c r="A10" s="2" t="s">
        <v>138</v>
      </c>
      <c r="B10" s="2" t="s">
        <v>65</v>
      </c>
      <c r="C10" s="2" t="s">
        <v>133</v>
      </c>
      <c r="D10" s="43"/>
      <c r="E10" s="3" t="s">
        <v>134</v>
      </c>
    </row>
    <row r="11" spans="1:5" ht="30" x14ac:dyDescent="0.25">
      <c r="A11" s="2" t="s">
        <v>139</v>
      </c>
      <c r="B11" s="2" t="s">
        <v>67</v>
      </c>
      <c r="C11" s="2" t="s">
        <v>133</v>
      </c>
      <c r="D11" s="43">
        <v>6</v>
      </c>
      <c r="E11" s="3" t="s">
        <v>134</v>
      </c>
    </row>
    <row r="12" spans="1:5" x14ac:dyDescent="0.25">
      <c r="A12" s="2"/>
      <c r="B12" s="2"/>
      <c r="C12" s="2"/>
      <c r="D12" s="2"/>
      <c r="E12" s="2"/>
    </row>
    <row r="13" spans="1:5" ht="77.25" x14ac:dyDescent="0.25">
      <c r="A13" s="2" t="s">
        <v>19</v>
      </c>
      <c r="B13" s="2" t="s">
        <v>140</v>
      </c>
      <c r="C13" s="2" t="s">
        <v>133</v>
      </c>
      <c r="D13" s="4">
        <f>D14+D15+D16+D17+D18</f>
        <v>10</v>
      </c>
      <c r="E13" s="4">
        <f>E14+E15+E16+E17+E18</f>
        <v>8</v>
      </c>
    </row>
    <row r="14" spans="1:5" ht="30" x14ac:dyDescent="0.25">
      <c r="A14" s="2" t="s">
        <v>141</v>
      </c>
      <c r="B14" s="2" t="s">
        <v>55</v>
      </c>
      <c r="C14" s="2" t="s">
        <v>133</v>
      </c>
      <c r="D14" s="4">
        <f>'V. Перечень услуг'!C8</f>
        <v>0</v>
      </c>
      <c r="E14" s="4">
        <f>'V. Перечень услуг'!D8</f>
        <v>0</v>
      </c>
    </row>
    <row r="15" spans="1:5" ht="30" x14ac:dyDescent="0.25">
      <c r="A15" s="2" t="s">
        <v>142</v>
      </c>
      <c r="B15" s="2" t="s">
        <v>61</v>
      </c>
      <c r="C15" s="2" t="s">
        <v>133</v>
      </c>
      <c r="D15" s="4">
        <f>'V. Перечень услуг'!C17</f>
        <v>7</v>
      </c>
      <c r="E15" s="4">
        <f>'V. Перечень услуг'!D17</f>
        <v>5</v>
      </c>
    </row>
    <row r="16" spans="1:5" ht="30" x14ac:dyDescent="0.25">
      <c r="A16" s="2" t="s">
        <v>143</v>
      </c>
      <c r="B16" s="2" t="s">
        <v>63</v>
      </c>
      <c r="C16" s="2" t="s">
        <v>133</v>
      </c>
      <c r="D16" s="4">
        <f>'V. Перечень услуг'!C20</f>
        <v>1</v>
      </c>
      <c r="E16" s="4">
        <f>'V. Перечень услуг'!D20</f>
        <v>1</v>
      </c>
    </row>
    <row r="17" spans="1:5" ht="30" x14ac:dyDescent="0.25">
      <c r="A17" s="2" t="s">
        <v>144</v>
      </c>
      <c r="B17" s="2" t="s">
        <v>65</v>
      </c>
      <c r="C17" s="2" t="s">
        <v>133</v>
      </c>
      <c r="D17" s="4">
        <f>'V. Перечень услуг'!C23</f>
        <v>0</v>
      </c>
      <c r="E17" s="4">
        <f>'V. Перечень услуг'!D23</f>
        <v>0</v>
      </c>
    </row>
    <row r="18" spans="1:5" ht="30" x14ac:dyDescent="0.25">
      <c r="A18" s="2" t="s">
        <v>145</v>
      </c>
      <c r="B18" s="2" t="s">
        <v>67</v>
      </c>
      <c r="C18" s="2" t="s">
        <v>133</v>
      </c>
      <c r="D18" s="4">
        <f>'V. Перечень услуг'!C27</f>
        <v>2</v>
      </c>
      <c r="E18" s="4">
        <f>'V. Перечень услуг'!D27</f>
        <v>2</v>
      </c>
    </row>
    <row r="19" spans="1:5" ht="165" x14ac:dyDescent="0.25">
      <c r="A19" s="2" t="s">
        <v>27</v>
      </c>
      <c r="B19" s="2" t="s">
        <v>146</v>
      </c>
      <c r="C19" s="2" t="s">
        <v>147</v>
      </c>
      <c r="D19" s="4">
        <f>D20+D21+D22+D23+D24</f>
        <v>2691</v>
      </c>
      <c r="E19" s="42">
        <f>E20+E21+E22+E23+E24</f>
        <v>2668.8</v>
      </c>
    </row>
    <row r="20" spans="1:5" ht="30" x14ac:dyDescent="0.25">
      <c r="A20" s="2" t="s">
        <v>148</v>
      </c>
      <c r="B20" s="2" t="s">
        <v>55</v>
      </c>
      <c r="C20" s="2" t="s">
        <v>147</v>
      </c>
      <c r="D20" s="3"/>
      <c r="E20" s="4">
        <f>'IV. Механизмы передачи'!B15</f>
        <v>0</v>
      </c>
    </row>
    <row r="21" spans="1:5" ht="30" x14ac:dyDescent="0.25">
      <c r="A21" s="2" t="s">
        <v>149</v>
      </c>
      <c r="B21" s="2" t="s">
        <v>61</v>
      </c>
      <c r="C21" s="2" t="s">
        <v>147</v>
      </c>
      <c r="D21" s="3">
        <v>2046.9</v>
      </c>
      <c r="E21" s="39">
        <f>'IV. Механизмы передачи'!B26</f>
        <v>2036.6</v>
      </c>
    </row>
    <row r="22" spans="1:5" ht="30" x14ac:dyDescent="0.25">
      <c r="A22" s="2" t="s">
        <v>150</v>
      </c>
      <c r="B22" s="2" t="s">
        <v>63</v>
      </c>
      <c r="C22" s="2" t="s">
        <v>147</v>
      </c>
      <c r="D22" s="42">
        <v>372</v>
      </c>
      <c r="E22" s="39">
        <f>'IV. Механизмы передачи'!B37</f>
        <v>364.8</v>
      </c>
    </row>
    <row r="23" spans="1:5" ht="30" x14ac:dyDescent="0.25">
      <c r="A23" s="2" t="s">
        <v>151</v>
      </c>
      <c r="B23" s="2" t="s">
        <v>65</v>
      </c>
      <c r="C23" s="2" t="s">
        <v>147</v>
      </c>
      <c r="D23" s="3"/>
      <c r="E23" s="42">
        <f>'IV. Механизмы передачи'!B48</f>
        <v>0</v>
      </c>
    </row>
    <row r="24" spans="1:5" ht="30" x14ac:dyDescent="0.25">
      <c r="A24" s="2" t="s">
        <v>152</v>
      </c>
      <c r="B24" s="2" t="s">
        <v>67</v>
      </c>
      <c r="C24" s="2" t="s">
        <v>147</v>
      </c>
      <c r="D24" s="3">
        <v>272.10000000000002</v>
      </c>
      <c r="E24" s="39">
        <f>'IV. Механизмы передачи'!B59</f>
        <v>267.39999999999998</v>
      </c>
    </row>
    <row r="25" spans="1:5" ht="90" x14ac:dyDescent="0.25">
      <c r="A25" s="2" t="s">
        <v>31</v>
      </c>
      <c r="B25" s="2" t="s">
        <v>153</v>
      </c>
      <c r="C25" s="2" t="s">
        <v>147</v>
      </c>
      <c r="D25" s="42">
        <f>D27+D29+D31+D33+D35</f>
        <v>89</v>
      </c>
      <c r="E25" s="42">
        <f>E27+E29+E31+E33+E35</f>
        <v>89</v>
      </c>
    </row>
    <row r="26" spans="1:5" x14ac:dyDescent="0.25">
      <c r="A26" s="2"/>
      <c r="B26" s="2" t="s">
        <v>154</v>
      </c>
      <c r="C26" s="2" t="s">
        <v>147</v>
      </c>
      <c r="D26" s="3" t="s">
        <v>134</v>
      </c>
      <c r="E26" s="38">
        <f>E28+E30+E32+E34+E36</f>
        <v>47.900000000000006</v>
      </c>
    </row>
    <row r="27" spans="1:5" ht="30" x14ac:dyDescent="0.25">
      <c r="A27" s="2" t="s">
        <v>155</v>
      </c>
      <c r="B27" s="2" t="s">
        <v>55</v>
      </c>
      <c r="C27" s="2" t="s">
        <v>147</v>
      </c>
      <c r="D27" s="3"/>
      <c r="E27" s="38">
        <f>'IV. Механизмы передачи'!C17</f>
        <v>0</v>
      </c>
    </row>
    <row r="28" spans="1:5" x14ac:dyDescent="0.25">
      <c r="A28" s="2"/>
      <c r="B28" s="2" t="s">
        <v>154</v>
      </c>
      <c r="C28" s="2" t="s">
        <v>147</v>
      </c>
      <c r="D28" s="3" t="s">
        <v>134</v>
      </c>
      <c r="E28" s="38">
        <f>'IV. Механизмы передачи'!D17</f>
        <v>0</v>
      </c>
    </row>
    <row r="29" spans="1:5" ht="30" x14ac:dyDescent="0.25">
      <c r="A29" s="2" t="s">
        <v>156</v>
      </c>
      <c r="B29" s="2" t="s">
        <v>61</v>
      </c>
      <c r="C29" s="2" t="s">
        <v>147</v>
      </c>
      <c r="D29" s="3">
        <v>88.2</v>
      </c>
      <c r="E29" s="38">
        <f>'IV. Механизмы передачи'!C28</f>
        <v>88.2</v>
      </c>
    </row>
    <row r="30" spans="1:5" x14ac:dyDescent="0.25">
      <c r="A30" s="2"/>
      <c r="B30" s="2" t="s">
        <v>154</v>
      </c>
      <c r="C30" s="2" t="s">
        <v>147</v>
      </c>
      <c r="D30" s="3" t="s">
        <v>134</v>
      </c>
      <c r="E30" s="38">
        <f>'IV. Механизмы передачи'!D28</f>
        <v>47.1</v>
      </c>
    </row>
    <row r="31" spans="1:5" ht="30" x14ac:dyDescent="0.25">
      <c r="A31" s="2" t="s">
        <v>157</v>
      </c>
      <c r="B31" s="2" t="s">
        <v>63</v>
      </c>
      <c r="C31" s="2" t="s">
        <v>147</v>
      </c>
      <c r="D31" s="3">
        <v>0.1</v>
      </c>
      <c r="E31" s="38">
        <f>'IV. Механизмы передачи'!C39</f>
        <v>0.1</v>
      </c>
    </row>
    <row r="32" spans="1:5" x14ac:dyDescent="0.25">
      <c r="A32" s="2"/>
      <c r="B32" s="2" t="s">
        <v>154</v>
      </c>
      <c r="C32" s="2" t="s">
        <v>147</v>
      </c>
      <c r="D32" s="3" t="s">
        <v>134</v>
      </c>
      <c r="E32" s="38">
        <f>'IV. Механизмы передачи'!D39</f>
        <v>0.1</v>
      </c>
    </row>
    <row r="33" spans="1:5" ht="30" x14ac:dyDescent="0.25">
      <c r="A33" s="2" t="s">
        <v>158</v>
      </c>
      <c r="B33" s="2" t="s">
        <v>65</v>
      </c>
      <c r="C33" s="2" t="s">
        <v>147</v>
      </c>
      <c r="D33" s="3"/>
      <c r="E33" s="38">
        <f>'IV. Механизмы передачи'!C50</f>
        <v>0</v>
      </c>
    </row>
    <row r="34" spans="1:5" x14ac:dyDescent="0.25">
      <c r="A34" s="2"/>
      <c r="B34" s="2" t="s">
        <v>154</v>
      </c>
      <c r="C34" s="2" t="s">
        <v>147</v>
      </c>
      <c r="D34" s="3" t="s">
        <v>134</v>
      </c>
      <c r="E34" s="38">
        <f>'IV. Механизмы передачи'!D50</f>
        <v>0</v>
      </c>
    </row>
    <row r="35" spans="1:5" ht="30" x14ac:dyDescent="0.25">
      <c r="A35" s="2" t="s">
        <v>159</v>
      </c>
      <c r="B35" s="2" t="s">
        <v>67</v>
      </c>
      <c r="C35" s="2" t="s">
        <v>147</v>
      </c>
      <c r="D35" s="3">
        <v>0.7</v>
      </c>
      <c r="E35" s="38">
        <f>'IV. Механизмы передачи'!C61</f>
        <v>0.7</v>
      </c>
    </row>
    <row r="36" spans="1:5" x14ac:dyDescent="0.25">
      <c r="A36" s="2"/>
      <c r="B36" s="2" t="s">
        <v>154</v>
      </c>
      <c r="C36" s="2" t="s">
        <v>147</v>
      </c>
      <c r="D36" s="3" t="s">
        <v>134</v>
      </c>
      <c r="E36" s="38">
        <f>'IV. Механизмы передачи'!D61</f>
        <v>0.7</v>
      </c>
    </row>
    <row r="37" spans="1:5" ht="167.25" x14ac:dyDescent="0.25">
      <c r="A37" s="2" t="s">
        <v>35</v>
      </c>
      <c r="B37" s="2" t="s">
        <v>160</v>
      </c>
      <c r="C37" s="2" t="s">
        <v>147</v>
      </c>
      <c r="D37" s="38">
        <f>D39+D41+D43+D45+D47</f>
        <v>29.5</v>
      </c>
      <c r="E37" s="38">
        <f>E39+E41+E43+E45+E47</f>
        <v>29.499999999999996</v>
      </c>
    </row>
    <row r="38" spans="1:5" x14ac:dyDescent="0.25">
      <c r="A38" s="2"/>
      <c r="B38" s="2" t="s">
        <v>154</v>
      </c>
      <c r="C38" s="2" t="s">
        <v>147</v>
      </c>
      <c r="D38" s="3" t="s">
        <v>134</v>
      </c>
      <c r="E38" s="38">
        <f>E40+E42+E44+E46+E48</f>
        <v>4.7</v>
      </c>
    </row>
    <row r="39" spans="1:5" ht="30" x14ac:dyDescent="0.25">
      <c r="A39" s="2" t="s">
        <v>161</v>
      </c>
      <c r="B39" s="2" t="s">
        <v>55</v>
      </c>
      <c r="C39" s="2" t="s">
        <v>147</v>
      </c>
      <c r="D39" s="3"/>
      <c r="E39" s="38">
        <f>'IV. Механизмы передачи'!B16</f>
        <v>0</v>
      </c>
    </row>
    <row r="40" spans="1:5" x14ac:dyDescent="0.25">
      <c r="A40" s="2"/>
      <c r="B40" s="2" t="s">
        <v>154</v>
      </c>
      <c r="C40" s="2" t="s">
        <v>147</v>
      </c>
      <c r="D40" s="3" t="s">
        <v>134</v>
      </c>
      <c r="E40" s="38">
        <f>'IV. Механизмы передачи'!D16</f>
        <v>0</v>
      </c>
    </row>
    <row r="41" spans="1:5" ht="30" x14ac:dyDescent="0.25">
      <c r="A41" s="2" t="s">
        <v>162</v>
      </c>
      <c r="B41" s="2" t="s">
        <v>61</v>
      </c>
      <c r="C41" s="2" t="s">
        <v>147</v>
      </c>
      <c r="D41" s="3">
        <v>28.7</v>
      </c>
      <c r="E41" s="38">
        <f>'IV. Механизмы передачи'!B27</f>
        <v>28.699999999999996</v>
      </c>
    </row>
    <row r="42" spans="1:5" x14ac:dyDescent="0.25">
      <c r="A42" s="2"/>
      <c r="B42" s="2" t="s">
        <v>154</v>
      </c>
      <c r="C42" s="2" t="s">
        <v>147</v>
      </c>
      <c r="D42" s="3" t="s">
        <v>134</v>
      </c>
      <c r="E42" s="38">
        <f>'IV. Механизмы передачи'!D27</f>
        <v>3.9000000000000004</v>
      </c>
    </row>
    <row r="43" spans="1:5" ht="30" x14ac:dyDescent="0.25">
      <c r="A43" s="2" t="s">
        <v>163</v>
      </c>
      <c r="B43" s="2" t="s">
        <v>63</v>
      </c>
      <c r="C43" s="2" t="s">
        <v>147</v>
      </c>
      <c r="D43" s="3">
        <v>0.1</v>
      </c>
      <c r="E43" s="38">
        <f>'IV. Механизмы передачи'!B38</f>
        <v>0.1</v>
      </c>
    </row>
    <row r="44" spans="1:5" x14ac:dyDescent="0.25">
      <c r="A44" s="2"/>
      <c r="B44" s="2" t="s">
        <v>154</v>
      </c>
      <c r="C44" s="2" t="s">
        <v>147</v>
      </c>
      <c r="D44" s="3" t="s">
        <v>134</v>
      </c>
      <c r="E44" s="38">
        <f>'IV. Механизмы передачи'!D38</f>
        <v>0.1</v>
      </c>
    </row>
    <row r="45" spans="1:5" ht="30" x14ac:dyDescent="0.25">
      <c r="A45" s="2" t="s">
        <v>164</v>
      </c>
      <c r="B45" s="2" t="s">
        <v>65</v>
      </c>
      <c r="C45" s="2" t="s">
        <v>147</v>
      </c>
      <c r="D45" s="3"/>
      <c r="E45" s="38">
        <f>'IV. Механизмы передачи'!B49</f>
        <v>0</v>
      </c>
    </row>
    <row r="46" spans="1:5" x14ac:dyDescent="0.25">
      <c r="A46" s="2"/>
      <c r="B46" s="2" t="s">
        <v>154</v>
      </c>
      <c r="C46" s="2" t="s">
        <v>147</v>
      </c>
      <c r="D46" s="3" t="s">
        <v>134</v>
      </c>
      <c r="E46" s="38">
        <f>'IV. Механизмы передачи'!D49</f>
        <v>0</v>
      </c>
    </row>
    <row r="47" spans="1:5" ht="30" x14ac:dyDescent="0.25">
      <c r="A47" s="2" t="s">
        <v>165</v>
      </c>
      <c r="B47" s="2" t="s">
        <v>67</v>
      </c>
      <c r="C47" s="2" t="s">
        <v>147</v>
      </c>
      <c r="D47" s="3">
        <v>0.7</v>
      </c>
      <c r="E47" s="38">
        <f>'IV. Механизмы передачи'!B60</f>
        <v>0.7</v>
      </c>
    </row>
    <row r="48" spans="1:5" x14ac:dyDescent="0.25">
      <c r="A48" s="2"/>
      <c r="B48" s="2" t="s">
        <v>154</v>
      </c>
      <c r="C48" s="2" t="s">
        <v>147</v>
      </c>
      <c r="D48" s="3" t="s">
        <v>134</v>
      </c>
      <c r="E48" s="38">
        <f>'IV. Механизмы передачи'!D60</f>
        <v>0.7</v>
      </c>
    </row>
    <row r="49" spans="1:5" ht="150" x14ac:dyDescent="0.25">
      <c r="A49" s="2" t="s">
        <v>52</v>
      </c>
      <c r="B49" s="2" t="s">
        <v>166</v>
      </c>
      <c r="C49" s="2" t="s">
        <v>147</v>
      </c>
      <c r="D49" s="5">
        <f>IF(D19&gt;0, D25*100/D19, 0)</f>
        <v>3.3073206986250465</v>
      </c>
      <c r="E49" s="5">
        <f>IF(E19&gt;0, E25*100/E19, 0)</f>
        <v>3.3348321342925655</v>
      </c>
    </row>
    <row r="50" spans="1:5" x14ac:dyDescent="0.25">
      <c r="A50" s="2"/>
      <c r="B50" s="2" t="s">
        <v>154</v>
      </c>
      <c r="C50" s="2" t="s">
        <v>167</v>
      </c>
      <c r="D50" s="3" t="s">
        <v>134</v>
      </c>
      <c r="E50" s="5">
        <f>IF(E19&gt;0, E26*100/E19, 0)</f>
        <v>1.7948141486810554</v>
      </c>
    </row>
    <row r="51" spans="1:5" ht="30" x14ac:dyDescent="0.25">
      <c r="A51" s="2" t="s">
        <v>54</v>
      </c>
      <c r="B51" s="2" t="s">
        <v>55</v>
      </c>
      <c r="C51" s="37" t="s">
        <v>167</v>
      </c>
      <c r="D51" s="5">
        <f>IF(D20&gt;0, D27*100/D20, 0)</f>
        <v>0</v>
      </c>
      <c r="E51" s="5">
        <f>IF(E20&gt;0, E27*100/E20, 0)</f>
        <v>0</v>
      </c>
    </row>
    <row r="52" spans="1:5" x14ac:dyDescent="0.25">
      <c r="A52" s="2"/>
      <c r="B52" s="2" t="s">
        <v>154</v>
      </c>
      <c r="C52" s="37" t="s">
        <v>167</v>
      </c>
      <c r="D52" s="3" t="s">
        <v>134</v>
      </c>
      <c r="E52" s="5">
        <f>IF(E20&gt;0, E28*100/E20, 0)</f>
        <v>0</v>
      </c>
    </row>
    <row r="53" spans="1:5" ht="30" x14ac:dyDescent="0.25">
      <c r="A53" s="2" t="s">
        <v>60</v>
      </c>
      <c r="B53" s="2" t="s">
        <v>61</v>
      </c>
      <c r="C53" s="37" t="s">
        <v>167</v>
      </c>
      <c r="D53" s="5">
        <f>IF(D21&gt;0, D29*100/D21, 0)</f>
        <v>4.3089550051297083</v>
      </c>
      <c r="E53" s="5">
        <f>IF(E21&gt;0, E29*100/E21, 0)</f>
        <v>4.330747323971325</v>
      </c>
    </row>
    <row r="54" spans="1:5" x14ac:dyDescent="0.25">
      <c r="A54" s="2"/>
      <c r="B54" s="2" t="s">
        <v>154</v>
      </c>
      <c r="C54" s="37" t="s">
        <v>167</v>
      </c>
      <c r="D54" s="3" t="s">
        <v>134</v>
      </c>
      <c r="E54" s="5">
        <f>IF(E21&gt;0, E30*100/E21, 0)</f>
        <v>2.3126779927329864</v>
      </c>
    </row>
    <row r="55" spans="1:5" ht="30" x14ac:dyDescent="0.25">
      <c r="A55" s="2" t="s">
        <v>62</v>
      </c>
      <c r="B55" s="2" t="s">
        <v>63</v>
      </c>
      <c r="C55" s="37" t="s">
        <v>167</v>
      </c>
      <c r="D55" s="5">
        <f>IF(D22&gt;0, D31*100/D22, 0)</f>
        <v>2.6881720430107527E-2</v>
      </c>
      <c r="E55" s="5">
        <f>IF(E22&gt;0, E31*100/E22, 0)</f>
        <v>2.7412280701754384E-2</v>
      </c>
    </row>
    <row r="56" spans="1:5" x14ac:dyDescent="0.25">
      <c r="A56" s="2"/>
      <c r="B56" s="2" t="s">
        <v>154</v>
      </c>
      <c r="C56" s="37" t="s">
        <v>167</v>
      </c>
      <c r="D56" s="3" t="s">
        <v>134</v>
      </c>
      <c r="E56" s="5">
        <f>IF(E22&gt;0, E32*100/E22, 0)</f>
        <v>2.7412280701754384E-2</v>
      </c>
    </row>
    <row r="57" spans="1:5" ht="30" x14ac:dyDescent="0.25">
      <c r="A57" s="2" t="s">
        <v>64</v>
      </c>
      <c r="B57" s="2" t="s">
        <v>65</v>
      </c>
      <c r="C57" s="37" t="s">
        <v>167</v>
      </c>
      <c r="D57" s="5">
        <f>IF(D23&gt;0, D33*100/D23, 0)</f>
        <v>0</v>
      </c>
      <c r="E57" s="5">
        <f>IF(E23&gt;0, E33*100/E23, 0)</f>
        <v>0</v>
      </c>
    </row>
    <row r="58" spans="1:5" x14ac:dyDescent="0.25">
      <c r="A58" s="2"/>
      <c r="B58" s="2" t="s">
        <v>154</v>
      </c>
      <c r="C58" s="37" t="s">
        <v>167</v>
      </c>
      <c r="D58" s="3" t="s">
        <v>134</v>
      </c>
      <c r="E58" s="5">
        <f>IF(E23&gt;0, E34*100/E23, 0)</f>
        <v>0</v>
      </c>
    </row>
    <row r="59" spans="1:5" ht="30" x14ac:dyDescent="0.25">
      <c r="A59" s="2" t="s">
        <v>66</v>
      </c>
      <c r="B59" s="2" t="s">
        <v>67</v>
      </c>
      <c r="C59" s="37" t="s">
        <v>167</v>
      </c>
      <c r="D59" s="5">
        <f>IF(D24&gt;0, D35*100/D24, 0)</f>
        <v>0.2572583608967291</v>
      </c>
      <c r="E59" s="5">
        <f>IF(E24&gt;0, E35*100/E24, 0)</f>
        <v>0.26178010471204188</v>
      </c>
    </row>
    <row r="60" spans="1:5" x14ac:dyDescent="0.25">
      <c r="A60" s="2"/>
      <c r="B60" s="2" t="s">
        <v>154</v>
      </c>
      <c r="C60" s="37" t="s">
        <v>167</v>
      </c>
      <c r="D60" s="3" t="s">
        <v>134</v>
      </c>
      <c r="E60" s="5">
        <f>IF(E24&gt;0, E36*100/E24, 0)</f>
        <v>0.26178010471204188</v>
      </c>
    </row>
    <row r="61" spans="1:5" ht="165" x14ac:dyDescent="0.25">
      <c r="A61" s="2" t="s">
        <v>68</v>
      </c>
      <c r="B61" s="2" t="s">
        <v>168</v>
      </c>
      <c r="C61" s="2" t="s">
        <v>167</v>
      </c>
      <c r="D61" s="5">
        <f>IF(D19&gt;0, D37*100/D19, 0)</f>
        <v>1.0962467484206615</v>
      </c>
      <c r="E61" s="5">
        <f>IF(E19&gt;0, E37*100/E19, 0)</f>
        <v>1.1053657074340526</v>
      </c>
    </row>
    <row r="62" spans="1:5" x14ac:dyDescent="0.25">
      <c r="A62" s="2"/>
      <c r="B62" s="2" t="s">
        <v>154</v>
      </c>
      <c r="C62" s="2" t="s">
        <v>167</v>
      </c>
      <c r="D62" s="3" t="s">
        <v>134</v>
      </c>
      <c r="E62" s="5">
        <f>IF(E19&gt;0, E38*100/E19, 0)</f>
        <v>0.17610911270983212</v>
      </c>
    </row>
    <row r="63" spans="1:5" ht="30" x14ac:dyDescent="0.25">
      <c r="A63" s="2" t="s">
        <v>169</v>
      </c>
      <c r="B63" s="2" t="s">
        <v>55</v>
      </c>
      <c r="C63" s="37" t="s">
        <v>167</v>
      </c>
      <c r="D63" s="5">
        <f>IF(D20&gt;0, D39*100/D20, 0)</f>
        <v>0</v>
      </c>
      <c r="E63" s="5">
        <f>IF(E20&gt;0, E39*100/E20, 0)</f>
        <v>0</v>
      </c>
    </row>
    <row r="64" spans="1:5" x14ac:dyDescent="0.25">
      <c r="A64" s="2"/>
      <c r="B64" s="2" t="s">
        <v>154</v>
      </c>
      <c r="C64" s="2" t="s">
        <v>167</v>
      </c>
      <c r="D64" s="3" t="s">
        <v>134</v>
      </c>
      <c r="E64" s="5">
        <f>IF(E20&gt;0, E40*100/E20, 0)</f>
        <v>0</v>
      </c>
    </row>
    <row r="65" spans="1:5" ht="30" x14ac:dyDescent="0.25">
      <c r="A65" s="2" t="s">
        <v>170</v>
      </c>
      <c r="B65" s="2" t="s">
        <v>61</v>
      </c>
      <c r="C65" s="37" t="s">
        <v>167</v>
      </c>
      <c r="D65" s="5">
        <f>IF(D21&gt;0, D41*100/D21, 0)</f>
        <v>1.4021202794469685</v>
      </c>
      <c r="E65" s="5">
        <f>IF(E21&gt;0, E41*100/E21, 0)</f>
        <v>1.4092114308160659</v>
      </c>
    </row>
    <row r="66" spans="1:5" x14ac:dyDescent="0.25">
      <c r="A66" s="2"/>
      <c r="B66" s="2" t="s">
        <v>154</v>
      </c>
      <c r="C66" s="37" t="s">
        <v>167</v>
      </c>
      <c r="D66" s="3" t="s">
        <v>134</v>
      </c>
      <c r="E66" s="5">
        <f>IF(E21&gt;0, E42*100/E21, 0)</f>
        <v>0.1914956299715212</v>
      </c>
    </row>
    <row r="67" spans="1:5" ht="30" x14ac:dyDescent="0.25">
      <c r="A67" s="2" t="s">
        <v>171</v>
      </c>
      <c r="B67" s="2" t="s">
        <v>63</v>
      </c>
      <c r="C67" s="37" t="s">
        <v>167</v>
      </c>
      <c r="D67" s="5">
        <f>IF(D22&gt;0, D43*100/D22, 0)</f>
        <v>2.6881720430107527E-2</v>
      </c>
      <c r="E67" s="5">
        <f>IF(E22&gt;0, E43*100/E22, 0)</f>
        <v>2.7412280701754384E-2</v>
      </c>
    </row>
    <row r="68" spans="1:5" x14ac:dyDescent="0.25">
      <c r="A68" s="2"/>
      <c r="B68" s="2" t="s">
        <v>154</v>
      </c>
      <c r="C68" s="37" t="s">
        <v>167</v>
      </c>
      <c r="D68" s="3" t="s">
        <v>134</v>
      </c>
      <c r="E68" s="5">
        <f>IF(E22&gt;0, E44*100/E22, 0)</f>
        <v>2.7412280701754384E-2</v>
      </c>
    </row>
    <row r="69" spans="1:5" ht="30" x14ac:dyDescent="0.25">
      <c r="A69" s="2" t="s">
        <v>172</v>
      </c>
      <c r="B69" s="2" t="s">
        <v>65</v>
      </c>
      <c r="C69" s="37" t="s">
        <v>167</v>
      </c>
      <c r="D69" s="5">
        <f>IF(D23&gt;0, D45*100/D23, 0)</f>
        <v>0</v>
      </c>
      <c r="E69" s="5">
        <f>IF(E23&gt;0, E45*100/E23, 0)</f>
        <v>0</v>
      </c>
    </row>
    <row r="70" spans="1:5" x14ac:dyDescent="0.25">
      <c r="A70" s="2"/>
      <c r="B70" s="2" t="s">
        <v>154</v>
      </c>
      <c r="C70" s="37" t="s">
        <v>167</v>
      </c>
      <c r="D70" s="3" t="s">
        <v>134</v>
      </c>
      <c r="E70" s="5">
        <f>IF(E23&gt;0, E46*100/E23, 0)</f>
        <v>0</v>
      </c>
    </row>
    <row r="71" spans="1:5" ht="30" x14ac:dyDescent="0.25">
      <c r="A71" s="2" t="s">
        <v>173</v>
      </c>
      <c r="B71" s="2" t="s">
        <v>67</v>
      </c>
      <c r="C71" s="37" t="s">
        <v>167</v>
      </c>
      <c r="D71" s="5">
        <f>IF(D24&gt;0, D47*100/D24, 0)</f>
        <v>0.2572583608967291</v>
      </c>
      <c r="E71" s="5">
        <f>IF(E24&gt;0, E47*100/E24, 0)</f>
        <v>0.26178010471204188</v>
      </c>
    </row>
    <row r="72" spans="1:5" x14ac:dyDescent="0.25">
      <c r="A72" s="2"/>
      <c r="B72" s="2" t="s">
        <v>154</v>
      </c>
      <c r="C72" s="37" t="s">
        <v>167</v>
      </c>
      <c r="D72" s="3" t="s">
        <v>134</v>
      </c>
      <c r="E72" s="5">
        <f>IF(E24&gt;0, E48*100/E24, 0)</f>
        <v>0.26178010471204188</v>
      </c>
    </row>
    <row r="73" spans="1:5" ht="45" x14ac:dyDescent="0.25">
      <c r="A73" s="2" t="s">
        <v>73</v>
      </c>
      <c r="B73" s="2" t="s">
        <v>174</v>
      </c>
      <c r="C73" s="2" t="s">
        <v>133</v>
      </c>
      <c r="D73" s="3" t="s">
        <v>134</v>
      </c>
      <c r="E73" s="4">
        <f>E74+E75+E76+E77</f>
        <v>20</v>
      </c>
    </row>
    <row r="74" spans="1:5" ht="30" x14ac:dyDescent="0.25">
      <c r="A74" s="2"/>
      <c r="B74" s="2" t="s">
        <v>175</v>
      </c>
      <c r="C74" s="2" t="s">
        <v>133</v>
      </c>
      <c r="D74" s="3" t="s">
        <v>134</v>
      </c>
      <c r="E74" s="3">
        <v>15</v>
      </c>
    </row>
    <row r="75" spans="1:5" ht="30" x14ac:dyDescent="0.25">
      <c r="A75" s="2"/>
      <c r="B75" s="2" t="s">
        <v>176</v>
      </c>
      <c r="C75" s="2" t="s">
        <v>133</v>
      </c>
      <c r="D75" s="3" t="s">
        <v>134</v>
      </c>
      <c r="E75" s="3">
        <v>1</v>
      </c>
    </row>
    <row r="76" spans="1:5" ht="30" x14ac:dyDescent="0.25">
      <c r="A76" s="2"/>
      <c r="B76" s="2" t="s">
        <v>177</v>
      </c>
      <c r="C76" s="2" t="s">
        <v>133</v>
      </c>
      <c r="D76" s="3" t="s">
        <v>134</v>
      </c>
      <c r="E76" s="3">
        <v>3</v>
      </c>
    </row>
    <row r="77" spans="1:5" x14ac:dyDescent="0.25">
      <c r="A77" s="2"/>
      <c r="B77" s="2" t="s">
        <v>178</v>
      </c>
      <c r="C77" s="2" t="s">
        <v>133</v>
      </c>
      <c r="D77" s="3" t="s">
        <v>134</v>
      </c>
      <c r="E77" s="3">
        <v>1</v>
      </c>
    </row>
    <row r="78" spans="1:5" ht="92.25" x14ac:dyDescent="0.25">
      <c r="A78" s="2" t="s">
        <v>82</v>
      </c>
      <c r="B78" s="2" t="s">
        <v>179</v>
      </c>
      <c r="C78" s="2" t="s">
        <v>147</v>
      </c>
      <c r="D78" s="5">
        <f>D79+D80+D81+D82+D83+D84+D85</f>
        <v>0.3</v>
      </c>
      <c r="E78" s="5">
        <f>E79+E80+E81+E82+E83+E84+E85</f>
        <v>0.3</v>
      </c>
    </row>
    <row r="79" spans="1:5" x14ac:dyDescent="0.25">
      <c r="A79" s="2"/>
      <c r="B79" s="2" t="s">
        <v>180</v>
      </c>
      <c r="C79" s="2" t="s">
        <v>147</v>
      </c>
      <c r="D79" s="3">
        <v>0.3</v>
      </c>
      <c r="E79" s="3">
        <v>0.3</v>
      </c>
    </row>
    <row r="80" spans="1:5" x14ac:dyDescent="0.25">
      <c r="A80" s="2"/>
      <c r="B80" s="2" t="s">
        <v>55</v>
      </c>
      <c r="C80" s="2" t="s">
        <v>147</v>
      </c>
      <c r="D80" s="3"/>
      <c r="E80" s="3"/>
    </row>
    <row r="81" spans="1:5" x14ac:dyDescent="0.25">
      <c r="A81" s="2"/>
      <c r="B81" s="2" t="s">
        <v>61</v>
      </c>
      <c r="C81" s="2" t="s">
        <v>147</v>
      </c>
      <c r="D81" s="3"/>
      <c r="E81" s="3"/>
    </row>
    <row r="82" spans="1:5" x14ac:dyDescent="0.25">
      <c r="A82" s="2"/>
      <c r="B82" s="2" t="s">
        <v>63</v>
      </c>
      <c r="C82" s="2" t="s">
        <v>147</v>
      </c>
      <c r="D82" s="3"/>
      <c r="E82" s="3"/>
    </row>
    <row r="83" spans="1:5" x14ac:dyDescent="0.25">
      <c r="A83" s="2"/>
      <c r="B83" s="2" t="s">
        <v>65</v>
      </c>
      <c r="C83" s="2" t="s">
        <v>147</v>
      </c>
      <c r="D83" s="3"/>
      <c r="E83" s="3"/>
    </row>
    <row r="84" spans="1:5" x14ac:dyDescent="0.25">
      <c r="A84" s="2"/>
      <c r="B84" s="2" t="s">
        <v>67</v>
      </c>
      <c r="C84" s="2" t="s">
        <v>147</v>
      </c>
      <c r="D84" s="3"/>
      <c r="E84" s="3"/>
    </row>
    <row r="85" spans="1:5" x14ac:dyDescent="0.25">
      <c r="A85" s="2"/>
      <c r="B85" s="2" t="s">
        <v>181</v>
      </c>
      <c r="C85" s="2" t="s">
        <v>147</v>
      </c>
      <c r="D85" s="3"/>
      <c r="E85" s="3"/>
    </row>
    <row r="86" spans="1:5" ht="60" x14ac:dyDescent="0.25">
      <c r="A86" s="2" t="s">
        <v>90</v>
      </c>
      <c r="B86" s="2" t="s">
        <v>182</v>
      </c>
      <c r="C86" s="2" t="s">
        <v>167</v>
      </c>
      <c r="D86" s="3" t="s">
        <v>134</v>
      </c>
      <c r="E86" s="5">
        <f>IF((E87+E88)&gt;0, E87*100/(E87+E88), 0)</f>
        <v>3.0381050463439752</v>
      </c>
    </row>
    <row r="87" spans="1:5" ht="30" x14ac:dyDescent="0.25">
      <c r="A87" s="2"/>
      <c r="B87" s="2" t="s">
        <v>183</v>
      </c>
      <c r="C87" s="2" t="s">
        <v>167</v>
      </c>
      <c r="D87" s="3" t="s">
        <v>134</v>
      </c>
      <c r="E87" s="4">
        <f>'VI. Факты получения'!D7</f>
        <v>59</v>
      </c>
    </row>
    <row r="88" spans="1:5" ht="45" x14ac:dyDescent="0.25">
      <c r="A88" s="2"/>
      <c r="B88" s="2" t="s">
        <v>184</v>
      </c>
      <c r="C88" s="2" t="s">
        <v>167</v>
      </c>
      <c r="D88" s="3" t="s">
        <v>134</v>
      </c>
      <c r="E88" s="4">
        <f>'VI. Факты получения'!C7</f>
        <v>1883</v>
      </c>
    </row>
    <row r="89" spans="1:5" x14ac:dyDescent="0.25">
      <c r="A89" t="s">
        <v>185</v>
      </c>
    </row>
    <row r="90" spans="1:5" x14ac:dyDescent="0.25">
      <c r="A90" t="s">
        <v>186</v>
      </c>
    </row>
    <row r="91" spans="1:5" x14ac:dyDescent="0.25">
      <c r="A91" t="s">
        <v>187</v>
      </c>
    </row>
  </sheetData>
  <mergeCells count="4">
    <mergeCell ref="A1:E1"/>
    <mergeCell ref="A2:E2"/>
    <mergeCell ref="A3:C3"/>
    <mergeCell ref="D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pane xSplit="1" ySplit="5" topLeftCell="B6" activePane="bottomRight" state="frozen"/>
      <selection pane="topRight"/>
      <selection pane="bottomLeft"/>
      <selection pane="bottomRight" activeCell="B29" sqref="B29"/>
    </sheetView>
  </sheetViews>
  <sheetFormatPr defaultRowHeight="15" x14ac:dyDescent="0.25"/>
  <cols>
    <col min="1" max="1" width="50" customWidth="1"/>
    <col min="2" max="8" width="20" customWidth="1"/>
  </cols>
  <sheetData>
    <row r="1" spans="1:8" x14ac:dyDescent="0.25">
      <c r="A1" s="66" t="s">
        <v>188</v>
      </c>
      <c r="B1" s="67"/>
      <c r="C1" s="67"/>
      <c r="D1" s="67"/>
      <c r="E1" s="67"/>
      <c r="F1" s="67"/>
      <c r="G1" s="67"/>
      <c r="H1" s="67"/>
    </row>
    <row r="2" spans="1:8" x14ac:dyDescent="0.25">
      <c r="A2" s="66" t="s">
        <v>2</v>
      </c>
      <c r="B2" s="67"/>
      <c r="C2" s="67"/>
      <c r="D2" s="67"/>
      <c r="E2" s="67"/>
      <c r="F2" s="67"/>
      <c r="G2" s="67"/>
      <c r="H2" s="67"/>
    </row>
    <row r="3" spans="1:8" x14ac:dyDescent="0.25">
      <c r="A3" s="66"/>
      <c r="B3" s="66" t="s">
        <v>189</v>
      </c>
      <c r="C3" s="67"/>
      <c r="D3" s="67"/>
      <c r="E3" s="66" t="s">
        <v>190</v>
      </c>
      <c r="F3" s="67"/>
      <c r="G3" s="67"/>
      <c r="H3" s="67"/>
    </row>
    <row r="4" spans="1:8" ht="60" x14ac:dyDescent="0.25">
      <c r="A4" s="1" t="s">
        <v>191</v>
      </c>
      <c r="B4" s="1" t="s">
        <v>192</v>
      </c>
      <c r="C4" s="1" t="s">
        <v>193</v>
      </c>
      <c r="D4" s="1" t="s">
        <v>194</v>
      </c>
      <c r="E4" s="1" t="s">
        <v>195</v>
      </c>
      <c r="F4" s="1" t="s">
        <v>196</v>
      </c>
      <c r="G4" s="1" t="s">
        <v>197</v>
      </c>
      <c r="H4" s="1" t="s">
        <v>198</v>
      </c>
    </row>
    <row r="5" spans="1:8" x14ac:dyDescent="0.25">
      <c r="A5" s="1" t="s">
        <v>12</v>
      </c>
      <c r="B5" s="1">
        <v>2</v>
      </c>
      <c r="C5" s="1">
        <v>3</v>
      </c>
      <c r="D5" s="1">
        <v>4</v>
      </c>
      <c r="E5" s="1">
        <v>5</v>
      </c>
      <c r="F5" s="1">
        <v>6</v>
      </c>
      <c r="G5" s="1">
        <v>7</v>
      </c>
      <c r="H5" s="1">
        <v>8</v>
      </c>
    </row>
    <row r="6" spans="1:8" x14ac:dyDescent="0.25">
      <c r="A6" s="69" t="s">
        <v>199</v>
      </c>
      <c r="B6" s="69"/>
      <c r="C6" s="69"/>
      <c r="D6" s="69"/>
      <c r="E6" s="69"/>
      <c r="F6" s="69"/>
      <c r="G6" s="69"/>
      <c r="H6" s="69"/>
    </row>
    <row r="7" spans="1:8" s="31" customFormat="1" x14ac:dyDescent="0.25">
      <c r="A7" s="22" t="s">
        <v>200</v>
      </c>
      <c r="B7" s="29">
        <f>C7+D7</f>
        <v>14</v>
      </c>
      <c r="C7" s="30">
        <v>1</v>
      </c>
      <c r="D7" s="29">
        <v>13</v>
      </c>
      <c r="E7" s="30"/>
      <c r="F7" s="30">
        <v>10</v>
      </c>
      <c r="G7" s="30">
        <v>2</v>
      </c>
      <c r="H7" s="30">
        <v>1</v>
      </c>
    </row>
    <row r="8" spans="1:8" x14ac:dyDescent="0.25">
      <c r="A8" s="2" t="s">
        <v>201</v>
      </c>
      <c r="B8" s="4">
        <f>C8+D8</f>
        <v>14</v>
      </c>
      <c r="C8" s="3">
        <v>1</v>
      </c>
      <c r="D8" s="4">
        <v>13</v>
      </c>
      <c r="E8" s="3"/>
      <c r="F8" s="3">
        <v>10</v>
      </c>
      <c r="G8" s="3">
        <v>2</v>
      </c>
      <c r="H8" s="3">
        <v>1</v>
      </c>
    </row>
    <row r="9" spans="1:8" x14ac:dyDescent="0.25">
      <c r="A9" s="2" t="s">
        <v>11</v>
      </c>
      <c r="B9" s="4">
        <f>C9+D9</f>
        <v>14</v>
      </c>
      <c r="C9" s="3">
        <v>1</v>
      </c>
      <c r="D9" s="4">
        <f>E9+F9+G9+H9</f>
        <v>13</v>
      </c>
      <c r="E9" s="3"/>
      <c r="F9" s="3">
        <v>10</v>
      </c>
      <c r="G9" s="3">
        <v>2</v>
      </c>
      <c r="H9" s="3">
        <v>1</v>
      </c>
    </row>
    <row r="10" spans="1:8" x14ac:dyDescent="0.25">
      <c r="A10" s="69" t="s">
        <v>202</v>
      </c>
      <c r="B10" s="69"/>
      <c r="C10" s="69"/>
      <c r="D10" s="69"/>
      <c r="E10" s="69"/>
      <c r="F10" s="69"/>
      <c r="G10" s="69"/>
      <c r="H10" s="69"/>
    </row>
    <row r="11" spans="1:8" x14ac:dyDescent="0.25">
      <c r="A11" s="2" t="s">
        <v>200</v>
      </c>
      <c r="B11" s="4">
        <f>C11+D11</f>
        <v>40</v>
      </c>
      <c r="C11" s="3">
        <v>13</v>
      </c>
      <c r="D11" s="4">
        <v>27</v>
      </c>
      <c r="E11" s="3">
        <v>1</v>
      </c>
      <c r="F11" s="3">
        <v>8</v>
      </c>
      <c r="G11" s="3">
        <v>3</v>
      </c>
      <c r="H11" s="3">
        <v>15</v>
      </c>
    </row>
    <row r="12" spans="1:8" x14ac:dyDescent="0.25">
      <c r="A12" s="2" t="s">
        <v>201</v>
      </c>
      <c r="B12" s="4">
        <f>C12+D12</f>
        <v>42</v>
      </c>
      <c r="C12" s="3">
        <v>12</v>
      </c>
      <c r="D12" s="4">
        <v>30</v>
      </c>
      <c r="E12" s="3">
        <v>1</v>
      </c>
      <c r="F12" s="3">
        <v>9</v>
      </c>
      <c r="G12" s="3">
        <v>3</v>
      </c>
      <c r="H12" s="3">
        <v>17</v>
      </c>
    </row>
    <row r="13" spans="1:8" x14ac:dyDescent="0.25">
      <c r="A13" s="2" t="s">
        <v>11</v>
      </c>
      <c r="B13" s="4">
        <f>C13+D13</f>
        <v>38</v>
      </c>
      <c r="C13" s="3">
        <v>12</v>
      </c>
      <c r="D13" s="4">
        <f>E13+F13+G13+H13</f>
        <v>26</v>
      </c>
      <c r="E13" s="3">
        <v>1</v>
      </c>
      <c r="F13" s="3">
        <v>8</v>
      </c>
      <c r="G13" s="3">
        <v>2</v>
      </c>
      <c r="H13" s="3">
        <v>15</v>
      </c>
    </row>
    <row r="14" spans="1:8" x14ac:dyDescent="0.25">
      <c r="A14" s="69" t="s">
        <v>203</v>
      </c>
      <c r="B14" s="69"/>
      <c r="C14" s="69"/>
      <c r="D14" s="69"/>
      <c r="E14" s="69"/>
      <c r="F14" s="69"/>
      <c r="G14" s="69"/>
      <c r="H14" s="69"/>
    </row>
    <row r="15" spans="1:8" x14ac:dyDescent="0.25">
      <c r="A15" s="2" t="s">
        <v>200</v>
      </c>
      <c r="B15" s="4">
        <f>C15+D15</f>
        <v>20</v>
      </c>
      <c r="C15" s="3">
        <v>3</v>
      </c>
      <c r="D15" s="4">
        <v>17</v>
      </c>
      <c r="E15" s="3">
        <v>0</v>
      </c>
      <c r="F15" s="3">
        <v>11</v>
      </c>
      <c r="G15" s="3">
        <v>4</v>
      </c>
      <c r="H15" s="3">
        <v>2</v>
      </c>
    </row>
    <row r="16" spans="1:8" x14ac:dyDescent="0.25">
      <c r="A16" s="2" t="s">
        <v>201</v>
      </c>
      <c r="B16" s="4">
        <f>C16+D16</f>
        <v>21</v>
      </c>
      <c r="C16" s="3">
        <v>3</v>
      </c>
      <c r="D16" s="4">
        <v>18</v>
      </c>
      <c r="E16" s="3">
        <v>1</v>
      </c>
      <c r="F16" s="3">
        <v>11</v>
      </c>
      <c r="G16" s="3">
        <v>4</v>
      </c>
      <c r="H16" s="3">
        <v>2</v>
      </c>
    </row>
    <row r="17" spans="1:8" x14ac:dyDescent="0.25">
      <c r="A17" s="2" t="s">
        <v>11</v>
      </c>
      <c r="B17" s="4">
        <f>C17+D17</f>
        <v>24</v>
      </c>
      <c r="C17" s="3">
        <v>3</v>
      </c>
      <c r="D17" s="4">
        <f>E17+F17+G17+H17</f>
        <v>21</v>
      </c>
      <c r="E17" s="3">
        <v>1</v>
      </c>
      <c r="F17" s="3">
        <v>12</v>
      </c>
      <c r="G17" s="3">
        <v>4</v>
      </c>
      <c r="H17" s="3">
        <v>4</v>
      </c>
    </row>
    <row r="18" spans="1:8" x14ac:dyDescent="0.25">
      <c r="A18" s="69" t="s">
        <v>204</v>
      </c>
      <c r="B18" s="69"/>
      <c r="C18" s="69"/>
      <c r="D18" s="69"/>
      <c r="E18" s="69"/>
      <c r="F18" s="69"/>
      <c r="G18" s="69"/>
      <c r="H18" s="69"/>
    </row>
    <row r="19" spans="1:8" x14ac:dyDescent="0.25">
      <c r="A19" s="2" t="s">
        <v>200</v>
      </c>
      <c r="B19" s="4">
        <f>C19+D19</f>
        <v>27</v>
      </c>
      <c r="C19" s="3">
        <v>2</v>
      </c>
      <c r="D19" s="4">
        <v>25</v>
      </c>
      <c r="E19" s="3"/>
      <c r="F19" s="3"/>
      <c r="G19" s="3">
        <v>15</v>
      </c>
      <c r="H19" s="3">
        <v>10</v>
      </c>
    </row>
    <row r="20" spans="1:8" x14ac:dyDescent="0.25">
      <c r="A20" s="2" t="s">
        <v>201</v>
      </c>
      <c r="B20" s="4">
        <f>C20+D20</f>
        <v>27</v>
      </c>
      <c r="C20" s="3">
        <v>2</v>
      </c>
      <c r="D20" s="4">
        <v>25</v>
      </c>
      <c r="E20" s="3"/>
      <c r="F20" s="3"/>
      <c r="G20" s="3">
        <v>15</v>
      </c>
      <c r="H20" s="3">
        <v>10</v>
      </c>
    </row>
    <row r="21" spans="1:8" x14ac:dyDescent="0.25">
      <c r="A21" s="2" t="s">
        <v>11</v>
      </c>
      <c r="B21" s="4">
        <f>C21+D21</f>
        <v>32</v>
      </c>
      <c r="C21" s="3">
        <v>2</v>
      </c>
      <c r="D21" s="4">
        <f>E21+F21+G21+H21</f>
        <v>30</v>
      </c>
      <c r="E21" s="3"/>
      <c r="F21" s="3"/>
      <c r="G21" s="3">
        <v>21</v>
      </c>
      <c r="H21" s="3">
        <v>9</v>
      </c>
    </row>
    <row r="22" spans="1:8" x14ac:dyDescent="0.25">
      <c r="A22" s="69" t="s">
        <v>205</v>
      </c>
      <c r="B22" s="69"/>
      <c r="C22" s="69"/>
      <c r="D22" s="69"/>
      <c r="E22" s="69"/>
      <c r="F22" s="69"/>
      <c r="G22" s="69"/>
      <c r="H22" s="69"/>
    </row>
    <row r="23" spans="1:8" x14ac:dyDescent="0.25">
      <c r="A23" s="2" t="s">
        <v>200</v>
      </c>
      <c r="B23" s="4">
        <f>C23+D23</f>
        <v>29</v>
      </c>
      <c r="C23" s="3">
        <v>2</v>
      </c>
      <c r="D23" s="4">
        <v>27</v>
      </c>
      <c r="E23" s="3">
        <v>3</v>
      </c>
      <c r="F23" s="3">
        <v>12</v>
      </c>
      <c r="G23" s="3">
        <v>1</v>
      </c>
      <c r="H23" s="3">
        <v>11</v>
      </c>
    </row>
    <row r="24" spans="1:8" x14ac:dyDescent="0.25">
      <c r="A24" s="2" t="s">
        <v>201</v>
      </c>
      <c r="B24" s="4">
        <f>C24+D24</f>
        <v>38</v>
      </c>
      <c r="C24" s="3">
        <v>2</v>
      </c>
      <c r="D24" s="4">
        <v>36</v>
      </c>
      <c r="E24" s="3">
        <v>3</v>
      </c>
      <c r="F24" s="3">
        <v>16</v>
      </c>
      <c r="G24" s="3">
        <v>1</v>
      </c>
      <c r="H24" s="3">
        <v>16</v>
      </c>
    </row>
    <row r="25" spans="1:8" x14ac:dyDescent="0.25">
      <c r="A25" s="2" t="s">
        <v>11</v>
      </c>
      <c r="B25" s="4">
        <f>C25+D25</f>
        <v>38</v>
      </c>
      <c r="C25" s="3">
        <v>2</v>
      </c>
      <c r="D25" s="4">
        <f>E25+F25+G25+H25</f>
        <v>36</v>
      </c>
      <c r="E25" s="3">
        <v>1</v>
      </c>
      <c r="F25" s="3">
        <v>18</v>
      </c>
      <c r="G25" s="3">
        <v>1</v>
      </c>
      <c r="H25" s="3">
        <v>16</v>
      </c>
    </row>
    <row r="26" spans="1:8" x14ac:dyDescent="0.25">
      <c r="A26" s="69" t="s">
        <v>206</v>
      </c>
      <c r="B26" s="69"/>
      <c r="C26" s="69"/>
      <c r="D26" s="69"/>
      <c r="E26" s="69"/>
      <c r="F26" s="69"/>
      <c r="G26" s="69"/>
      <c r="H26" s="69"/>
    </row>
    <row r="27" spans="1:8" x14ac:dyDescent="0.25">
      <c r="A27" s="2" t="s">
        <v>200</v>
      </c>
      <c r="B27" s="4">
        <f t="shared" ref="B27:H29" si="0">B7+B11+B15+B19+B23</f>
        <v>130</v>
      </c>
      <c r="C27" s="4">
        <f t="shared" si="0"/>
        <v>21</v>
      </c>
      <c r="D27" s="4">
        <f t="shared" si="0"/>
        <v>109</v>
      </c>
      <c r="E27" s="4">
        <f t="shared" si="0"/>
        <v>4</v>
      </c>
      <c r="F27" s="4">
        <f t="shared" si="0"/>
        <v>41</v>
      </c>
      <c r="G27" s="4">
        <f t="shared" si="0"/>
        <v>25</v>
      </c>
      <c r="H27" s="4">
        <f t="shared" si="0"/>
        <v>39</v>
      </c>
    </row>
    <row r="28" spans="1:8" x14ac:dyDescent="0.25">
      <c r="A28" s="2" t="s">
        <v>201</v>
      </c>
      <c r="B28" s="4">
        <f t="shared" si="0"/>
        <v>142</v>
      </c>
      <c r="C28" s="4">
        <f t="shared" si="0"/>
        <v>20</v>
      </c>
      <c r="D28" s="4">
        <f t="shared" si="0"/>
        <v>122</v>
      </c>
      <c r="E28" s="4">
        <f t="shared" si="0"/>
        <v>5</v>
      </c>
      <c r="F28" s="4">
        <f t="shared" si="0"/>
        <v>46</v>
      </c>
      <c r="G28" s="4">
        <f t="shared" si="0"/>
        <v>25</v>
      </c>
      <c r="H28" s="4">
        <f t="shared" si="0"/>
        <v>46</v>
      </c>
    </row>
    <row r="29" spans="1:8" x14ac:dyDescent="0.25">
      <c r="A29" s="2" t="s">
        <v>11</v>
      </c>
      <c r="B29" s="4">
        <f t="shared" si="0"/>
        <v>146</v>
      </c>
      <c r="C29" s="4">
        <f t="shared" si="0"/>
        <v>20</v>
      </c>
      <c r="D29" s="4">
        <f t="shared" si="0"/>
        <v>126</v>
      </c>
      <c r="E29" s="4">
        <f t="shared" si="0"/>
        <v>3</v>
      </c>
      <c r="F29" s="4">
        <f t="shared" si="0"/>
        <v>48</v>
      </c>
      <c r="G29" s="4">
        <f t="shared" si="0"/>
        <v>30</v>
      </c>
      <c r="H29" s="4">
        <f t="shared" si="0"/>
        <v>45</v>
      </c>
    </row>
  </sheetData>
  <mergeCells count="11">
    <mergeCell ref="A26:H26"/>
    <mergeCell ref="A6:H6"/>
    <mergeCell ref="A10:H10"/>
    <mergeCell ref="A14:H14"/>
    <mergeCell ref="A18:H18"/>
    <mergeCell ref="A22:H22"/>
    <mergeCell ref="A1:H1"/>
    <mergeCell ref="A2:H2"/>
    <mergeCell ref="A3"/>
    <mergeCell ref="B3:D3"/>
    <mergeCell ref="E3:H3"/>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pane xSplit="1" ySplit="5" topLeftCell="B57" activePane="bottomRight" state="frozen"/>
      <selection pane="topRight"/>
      <selection pane="bottomLeft"/>
      <selection pane="bottomRight" activeCell="G60" sqref="G60"/>
    </sheetView>
  </sheetViews>
  <sheetFormatPr defaultRowHeight="15" x14ac:dyDescent="0.25"/>
  <cols>
    <col min="1" max="1" width="50" customWidth="1"/>
    <col min="2" max="4" width="20" customWidth="1"/>
  </cols>
  <sheetData>
    <row r="1" spans="1:4" x14ac:dyDescent="0.25">
      <c r="A1" s="66" t="s">
        <v>207</v>
      </c>
      <c r="B1" s="67"/>
      <c r="C1" s="67"/>
      <c r="D1" s="67"/>
    </row>
    <row r="2" spans="1:4" x14ac:dyDescent="0.25">
      <c r="A2" s="66" t="s">
        <v>2</v>
      </c>
      <c r="B2" s="67"/>
      <c r="C2" s="67"/>
      <c r="D2" s="67"/>
    </row>
    <row r="3" spans="1:4" x14ac:dyDescent="0.25">
      <c r="A3" s="66"/>
      <c r="B3" s="66"/>
      <c r="C3" s="67"/>
      <c r="D3" s="67"/>
    </row>
    <row r="4" spans="1:4" ht="150" x14ac:dyDescent="0.25">
      <c r="A4" s="1" t="s">
        <v>208</v>
      </c>
      <c r="B4" s="1" t="s">
        <v>209</v>
      </c>
      <c r="C4" s="1" t="s">
        <v>210</v>
      </c>
      <c r="D4" s="1" t="s">
        <v>211</v>
      </c>
    </row>
    <row r="5" spans="1:4" x14ac:dyDescent="0.25">
      <c r="A5" s="1" t="s">
        <v>12</v>
      </c>
      <c r="B5" s="1">
        <v>2</v>
      </c>
      <c r="C5" s="1">
        <v>3</v>
      </c>
      <c r="D5" s="1">
        <v>4</v>
      </c>
    </row>
    <row r="6" spans="1:4" x14ac:dyDescent="0.25">
      <c r="A6" s="70" t="s">
        <v>199</v>
      </c>
      <c r="B6" s="70"/>
      <c r="C6" s="70"/>
      <c r="D6" s="70"/>
    </row>
    <row r="7" spans="1:4" ht="105" x14ac:dyDescent="0.25">
      <c r="A7" s="2" t="s">
        <v>212</v>
      </c>
      <c r="B7" s="3"/>
      <c r="C7" s="3"/>
      <c r="D7" s="3"/>
    </row>
    <row r="8" spans="1:4" ht="45" x14ac:dyDescent="0.25">
      <c r="A8" s="2" t="s">
        <v>213</v>
      </c>
      <c r="B8" s="3"/>
      <c r="C8" s="3" t="s">
        <v>134</v>
      </c>
      <c r="D8" s="3"/>
    </row>
    <row r="9" spans="1:4" ht="60" x14ac:dyDescent="0.25">
      <c r="A9" s="2" t="s">
        <v>214</v>
      </c>
      <c r="B9" s="3"/>
      <c r="C9" s="3" t="s">
        <v>134</v>
      </c>
      <c r="D9" s="3"/>
    </row>
    <row r="10" spans="1:4" ht="30" x14ac:dyDescent="0.25">
      <c r="A10" s="2" t="s">
        <v>215</v>
      </c>
      <c r="B10" s="3"/>
      <c r="C10" s="3"/>
      <c r="D10" s="3"/>
    </row>
    <row r="11" spans="1:4" ht="60" x14ac:dyDescent="0.25">
      <c r="A11" s="2" t="s">
        <v>216</v>
      </c>
      <c r="B11" s="3"/>
      <c r="C11" s="3" t="s">
        <v>134</v>
      </c>
      <c r="D11" s="3"/>
    </row>
    <row r="12" spans="1:4" ht="60" x14ac:dyDescent="0.25">
      <c r="A12" s="2" t="s">
        <v>217</v>
      </c>
      <c r="B12" s="3"/>
      <c r="C12" s="3"/>
      <c r="D12" s="3"/>
    </row>
    <row r="13" spans="1:4" ht="60" x14ac:dyDescent="0.25">
      <c r="A13" s="2" t="s">
        <v>218</v>
      </c>
      <c r="B13" s="3"/>
      <c r="C13" s="3" t="s">
        <v>134</v>
      </c>
      <c r="D13" s="3" t="s">
        <v>134</v>
      </c>
    </row>
    <row r="14" spans="1:4" ht="60" x14ac:dyDescent="0.25">
      <c r="A14" s="2" t="s">
        <v>219</v>
      </c>
      <c r="B14" s="3"/>
      <c r="C14" s="3" t="s">
        <v>134</v>
      </c>
      <c r="D14" s="3" t="s">
        <v>134</v>
      </c>
    </row>
    <row r="15" spans="1:4" x14ac:dyDescent="0.25">
      <c r="A15" s="2" t="s">
        <v>220</v>
      </c>
      <c r="B15" s="4">
        <f>B7+B8+B9+B10+B11+B12+B13+B14</f>
        <v>0</v>
      </c>
      <c r="C15" s="3" t="s">
        <v>134</v>
      </c>
      <c r="D15" s="3" t="s">
        <v>134</v>
      </c>
    </row>
    <row r="16" spans="1:4" x14ac:dyDescent="0.25">
      <c r="A16" s="2" t="s">
        <v>221</v>
      </c>
      <c r="B16" s="4">
        <f>B7+B8+B9+B10</f>
        <v>0</v>
      </c>
      <c r="C16" s="4">
        <f>C7+B8+B9+C10</f>
        <v>0</v>
      </c>
      <c r="D16" s="4">
        <f>D7+D8+D9+D10</f>
        <v>0</v>
      </c>
    </row>
    <row r="17" spans="1:4" ht="30" x14ac:dyDescent="0.25">
      <c r="A17" s="2" t="s">
        <v>222</v>
      </c>
      <c r="B17" s="3" t="s">
        <v>134</v>
      </c>
      <c r="C17" s="4">
        <f>C7+B8+B9+C10+B11+C12</f>
        <v>0</v>
      </c>
      <c r="D17" s="4">
        <f>D7+D8+D9+D10+D11+D12</f>
        <v>0</v>
      </c>
    </row>
    <row r="18" spans="1:4" x14ac:dyDescent="0.25">
      <c r="A18" s="70" t="s">
        <v>202</v>
      </c>
      <c r="B18" s="70"/>
      <c r="C18" s="70"/>
      <c r="D18" s="70"/>
    </row>
    <row r="19" spans="1:4" ht="105" x14ac:dyDescent="0.25">
      <c r="A19" s="2" t="s">
        <v>223</v>
      </c>
      <c r="B19" s="3">
        <v>8.6999999999999993</v>
      </c>
      <c r="C19" s="3">
        <v>8.6999999999999993</v>
      </c>
      <c r="D19" s="3">
        <v>0</v>
      </c>
    </row>
    <row r="20" spans="1:4" ht="60" x14ac:dyDescent="0.25">
      <c r="A20" s="2" t="s">
        <v>224</v>
      </c>
      <c r="B20" s="3">
        <v>2.6</v>
      </c>
      <c r="C20" s="3" t="s">
        <v>134</v>
      </c>
      <c r="D20" s="3">
        <v>2.6</v>
      </c>
    </row>
    <row r="21" spans="1:4" ht="30" x14ac:dyDescent="0.25">
      <c r="A21" s="2" t="s">
        <v>215</v>
      </c>
      <c r="B21" s="3">
        <v>17.399999999999999</v>
      </c>
      <c r="C21" s="42">
        <v>10</v>
      </c>
      <c r="D21" s="3">
        <v>1.3</v>
      </c>
    </row>
    <row r="22" spans="1:4" ht="60" x14ac:dyDescent="0.25">
      <c r="A22" s="2" t="s">
        <v>225</v>
      </c>
      <c r="B22" s="3">
        <v>66.900000000000006</v>
      </c>
      <c r="C22" s="3" t="s">
        <v>134</v>
      </c>
      <c r="D22" s="3">
        <v>43.2</v>
      </c>
    </row>
    <row r="23" spans="1:4" ht="60" x14ac:dyDescent="0.25">
      <c r="A23" s="2" t="s">
        <v>226</v>
      </c>
      <c r="B23" s="3"/>
      <c r="C23" s="3"/>
      <c r="D23" s="3"/>
    </row>
    <row r="24" spans="1:4" ht="60" x14ac:dyDescent="0.25">
      <c r="A24" s="2" t="s">
        <v>227</v>
      </c>
      <c r="B24" s="42">
        <v>1941</v>
      </c>
      <c r="C24" s="3" t="s">
        <v>134</v>
      </c>
      <c r="D24" s="3" t="s">
        <v>134</v>
      </c>
    </row>
    <row r="25" spans="1:4" ht="60" x14ac:dyDescent="0.25">
      <c r="A25" s="2" t="s">
        <v>228</v>
      </c>
      <c r="B25" s="3"/>
      <c r="C25" s="3" t="s">
        <v>134</v>
      </c>
      <c r="D25" s="3" t="s">
        <v>134</v>
      </c>
    </row>
    <row r="26" spans="1:4" x14ac:dyDescent="0.25">
      <c r="A26" s="41" t="s">
        <v>220</v>
      </c>
      <c r="B26" s="42">
        <f>B19+B20+B21+B22+B23+B24+B25</f>
        <v>2036.6</v>
      </c>
      <c r="C26" s="42" t="s">
        <v>134</v>
      </c>
      <c r="D26" s="42" t="s">
        <v>134</v>
      </c>
    </row>
    <row r="27" spans="1:4" x14ac:dyDescent="0.25">
      <c r="A27" s="2" t="s">
        <v>221</v>
      </c>
      <c r="B27" s="42">
        <f>B19+B20+B21</f>
        <v>28.699999999999996</v>
      </c>
      <c r="C27" s="42">
        <f>C19+B20+C21</f>
        <v>21.299999999999997</v>
      </c>
      <c r="D27" s="42">
        <f>D19+D20+D21</f>
        <v>3.9000000000000004</v>
      </c>
    </row>
    <row r="28" spans="1:4" ht="30" x14ac:dyDescent="0.25">
      <c r="A28" s="2" t="s">
        <v>222</v>
      </c>
      <c r="B28" s="42" t="s">
        <v>134</v>
      </c>
      <c r="C28" s="42">
        <f>C19+B20+C21+B22+C23</f>
        <v>88.2</v>
      </c>
      <c r="D28" s="42">
        <f>D19+D20+D21+D22+D23</f>
        <v>47.1</v>
      </c>
    </row>
    <row r="29" spans="1:4" x14ac:dyDescent="0.25">
      <c r="A29" s="70" t="s">
        <v>203</v>
      </c>
      <c r="B29" s="70"/>
      <c r="C29" s="70"/>
      <c r="D29" s="70"/>
    </row>
    <row r="30" spans="1:4" ht="105" x14ac:dyDescent="0.25">
      <c r="A30" s="2" t="s">
        <v>229</v>
      </c>
      <c r="B30" s="3"/>
      <c r="C30" s="3"/>
      <c r="D30" s="3"/>
    </row>
    <row r="31" spans="1:4" ht="60" x14ac:dyDescent="0.25">
      <c r="A31" s="2" t="s">
        <v>230</v>
      </c>
      <c r="B31" s="3">
        <v>0.1</v>
      </c>
      <c r="C31" s="3" t="s">
        <v>134</v>
      </c>
      <c r="D31" s="3">
        <v>0.1</v>
      </c>
    </row>
    <row r="32" spans="1:4" ht="30" x14ac:dyDescent="0.25">
      <c r="A32" s="2" t="s">
        <v>215</v>
      </c>
      <c r="B32" s="3"/>
      <c r="C32" s="3"/>
      <c r="D32" s="3"/>
    </row>
    <row r="33" spans="1:4" ht="60" x14ac:dyDescent="0.25">
      <c r="A33" s="2" t="s">
        <v>231</v>
      </c>
      <c r="B33" s="3"/>
      <c r="C33" s="3" t="s">
        <v>134</v>
      </c>
      <c r="D33" s="3"/>
    </row>
    <row r="34" spans="1:4" ht="60" x14ac:dyDescent="0.25">
      <c r="A34" s="2" t="s">
        <v>232</v>
      </c>
      <c r="B34" s="3"/>
      <c r="C34" s="3"/>
      <c r="D34" s="3"/>
    </row>
    <row r="35" spans="1:4" ht="60" x14ac:dyDescent="0.25">
      <c r="A35" s="2" t="s">
        <v>233</v>
      </c>
      <c r="B35" s="3">
        <v>364.7</v>
      </c>
      <c r="C35" s="3" t="s">
        <v>134</v>
      </c>
      <c r="D35" s="3" t="s">
        <v>134</v>
      </c>
    </row>
    <row r="36" spans="1:4" ht="45" x14ac:dyDescent="0.25">
      <c r="A36" s="2" t="s">
        <v>234</v>
      </c>
      <c r="B36" s="3"/>
      <c r="C36" s="3" t="s">
        <v>134</v>
      </c>
      <c r="D36" s="3" t="s">
        <v>134</v>
      </c>
    </row>
    <row r="37" spans="1:4" x14ac:dyDescent="0.25">
      <c r="A37" s="41" t="s">
        <v>220</v>
      </c>
      <c r="B37" s="38">
        <f>B30+B31+B32+B33+B34+B35+B36</f>
        <v>364.8</v>
      </c>
      <c r="C37" s="38" t="s">
        <v>134</v>
      </c>
      <c r="D37" s="38" t="s">
        <v>134</v>
      </c>
    </row>
    <row r="38" spans="1:4" x14ac:dyDescent="0.25">
      <c r="A38" s="2" t="s">
        <v>221</v>
      </c>
      <c r="B38" s="38">
        <f>B30+B31+B32</f>
        <v>0.1</v>
      </c>
      <c r="C38" s="38">
        <f>C30+B31+C32</f>
        <v>0.1</v>
      </c>
      <c r="D38" s="38">
        <f>D30+D31+D32</f>
        <v>0.1</v>
      </c>
    </row>
    <row r="39" spans="1:4" ht="30" x14ac:dyDescent="0.25">
      <c r="A39" s="2" t="s">
        <v>222</v>
      </c>
      <c r="B39" s="38" t="s">
        <v>134</v>
      </c>
      <c r="C39" s="38">
        <f>C30+B31+C32+B33+C34</f>
        <v>0.1</v>
      </c>
      <c r="D39" s="38">
        <f>D30+D31+D32+D33+D34</f>
        <v>0.1</v>
      </c>
    </row>
    <row r="40" spans="1:4" x14ac:dyDescent="0.25">
      <c r="A40" s="70" t="s">
        <v>204</v>
      </c>
      <c r="B40" s="70"/>
      <c r="C40" s="70"/>
      <c r="D40" s="70"/>
    </row>
    <row r="41" spans="1:4" ht="105" x14ac:dyDescent="0.25">
      <c r="A41" s="2" t="s">
        <v>235</v>
      </c>
      <c r="B41" s="3"/>
      <c r="C41" s="3"/>
      <c r="D41" s="3"/>
    </row>
    <row r="42" spans="1:4" ht="60" x14ac:dyDescent="0.25">
      <c r="A42" s="2" t="s">
        <v>236</v>
      </c>
      <c r="B42" s="3"/>
      <c r="C42" s="3" t="s">
        <v>134</v>
      </c>
      <c r="D42" s="3"/>
    </row>
    <row r="43" spans="1:4" ht="30" x14ac:dyDescent="0.25">
      <c r="A43" s="2" t="s">
        <v>215</v>
      </c>
      <c r="B43" s="3"/>
      <c r="C43" s="3"/>
      <c r="D43" s="3"/>
    </row>
    <row r="44" spans="1:4" ht="60" x14ac:dyDescent="0.25">
      <c r="A44" s="2" t="s">
        <v>237</v>
      </c>
      <c r="B44" s="3"/>
      <c r="C44" s="3" t="s">
        <v>134</v>
      </c>
      <c r="D44" s="3"/>
    </row>
    <row r="45" spans="1:4" ht="60" x14ac:dyDescent="0.25">
      <c r="A45" s="2" t="s">
        <v>238</v>
      </c>
      <c r="B45" s="3"/>
      <c r="C45" s="3"/>
      <c r="D45" s="3"/>
    </row>
    <row r="46" spans="1:4" ht="60" x14ac:dyDescent="0.25">
      <c r="A46" s="2" t="s">
        <v>239</v>
      </c>
      <c r="B46" s="3"/>
      <c r="C46" s="3" t="s">
        <v>134</v>
      </c>
      <c r="D46" s="3" t="s">
        <v>134</v>
      </c>
    </row>
    <row r="47" spans="1:4" ht="60" x14ac:dyDescent="0.25">
      <c r="A47" s="2" t="s">
        <v>240</v>
      </c>
      <c r="B47" s="3"/>
      <c r="C47" s="3" t="s">
        <v>134</v>
      </c>
      <c r="D47" s="3" t="s">
        <v>134</v>
      </c>
    </row>
    <row r="48" spans="1:4" x14ac:dyDescent="0.25">
      <c r="A48" s="41" t="s">
        <v>220</v>
      </c>
      <c r="B48" s="4">
        <f>B41+B42+B43+B44+B45+B46+B47</f>
        <v>0</v>
      </c>
      <c r="C48" s="3" t="s">
        <v>134</v>
      </c>
      <c r="D48" s="3" t="s">
        <v>134</v>
      </c>
    </row>
    <row r="49" spans="1:4" x14ac:dyDescent="0.25">
      <c r="A49" s="2" t="s">
        <v>221</v>
      </c>
      <c r="B49" s="4">
        <f>B41+B42+B43</f>
        <v>0</v>
      </c>
      <c r="C49" s="4">
        <f>C41+B42+C43</f>
        <v>0</v>
      </c>
      <c r="D49" s="4">
        <f>D41+D42+D43</f>
        <v>0</v>
      </c>
    </row>
    <row r="50" spans="1:4" ht="30" x14ac:dyDescent="0.25">
      <c r="A50" s="2" t="s">
        <v>222</v>
      </c>
      <c r="B50" s="3" t="s">
        <v>134</v>
      </c>
      <c r="C50" s="4">
        <f>C41+B42+C43+B44+C45</f>
        <v>0</v>
      </c>
      <c r="D50" s="4">
        <f>D41+D42+D43+D44+D45</f>
        <v>0</v>
      </c>
    </row>
    <row r="51" spans="1:4" x14ac:dyDescent="0.25">
      <c r="A51" s="70" t="s">
        <v>205</v>
      </c>
      <c r="B51" s="70"/>
      <c r="C51" s="70"/>
      <c r="D51" s="70"/>
    </row>
    <row r="52" spans="1:4" ht="105" x14ac:dyDescent="0.25">
      <c r="A52" s="2" t="s">
        <v>241</v>
      </c>
      <c r="B52" s="3"/>
      <c r="C52" s="3"/>
      <c r="D52" s="3"/>
    </row>
    <row r="53" spans="1:4" ht="60" x14ac:dyDescent="0.25">
      <c r="A53" s="2" t="s">
        <v>242</v>
      </c>
      <c r="B53" s="3">
        <v>0.7</v>
      </c>
      <c r="C53" s="3" t="s">
        <v>134</v>
      </c>
      <c r="D53" s="3">
        <v>0.7</v>
      </c>
    </row>
    <row r="54" spans="1:4" ht="30" x14ac:dyDescent="0.25">
      <c r="A54" s="2" t="s">
        <v>215</v>
      </c>
      <c r="B54" s="3"/>
      <c r="C54" s="3"/>
      <c r="D54" s="3"/>
    </row>
    <row r="55" spans="1:4" ht="60" x14ac:dyDescent="0.25">
      <c r="A55" s="2" t="s">
        <v>243</v>
      </c>
      <c r="B55" s="3"/>
      <c r="C55" s="3" t="s">
        <v>134</v>
      </c>
      <c r="D55" s="3"/>
    </row>
    <row r="56" spans="1:4" ht="60" x14ac:dyDescent="0.25">
      <c r="A56" s="2" t="s">
        <v>244</v>
      </c>
      <c r="B56" s="3"/>
      <c r="C56" s="3"/>
      <c r="D56" s="3"/>
    </row>
    <row r="57" spans="1:4" ht="60" x14ac:dyDescent="0.25">
      <c r="A57" s="2" t="s">
        <v>245</v>
      </c>
      <c r="B57" s="3">
        <v>266.7</v>
      </c>
      <c r="C57" s="3" t="s">
        <v>134</v>
      </c>
      <c r="D57" s="3" t="s">
        <v>134</v>
      </c>
    </row>
    <row r="58" spans="1:4" ht="60" x14ac:dyDescent="0.25">
      <c r="A58" s="2" t="s">
        <v>246</v>
      </c>
      <c r="B58" s="3"/>
      <c r="C58" s="3" t="s">
        <v>134</v>
      </c>
      <c r="D58" s="3" t="s">
        <v>134</v>
      </c>
    </row>
    <row r="59" spans="1:4" x14ac:dyDescent="0.25">
      <c r="A59" s="41" t="s">
        <v>220</v>
      </c>
      <c r="B59" s="38">
        <f>B52+B53+B54+B55+B56+B57+B58</f>
        <v>267.39999999999998</v>
      </c>
      <c r="C59" s="38" t="s">
        <v>134</v>
      </c>
      <c r="D59" s="38" t="s">
        <v>134</v>
      </c>
    </row>
    <row r="60" spans="1:4" x14ac:dyDescent="0.25">
      <c r="A60" s="2" t="s">
        <v>221</v>
      </c>
      <c r="B60" s="38">
        <f>B52+B53+B54</f>
        <v>0.7</v>
      </c>
      <c r="C60" s="38">
        <f>C52+B53+C54</f>
        <v>0.7</v>
      </c>
      <c r="D60" s="38">
        <f>D52+D53+D54</f>
        <v>0.7</v>
      </c>
    </row>
    <row r="61" spans="1:4" ht="30" x14ac:dyDescent="0.25">
      <c r="A61" s="2" t="s">
        <v>222</v>
      </c>
      <c r="B61" s="38" t="s">
        <v>134</v>
      </c>
      <c r="C61" s="38">
        <f>C52+B53+C54+B55+C56</f>
        <v>0.7</v>
      </c>
      <c r="D61" s="38">
        <f>D52+D53+D54+D55+D56</f>
        <v>0.7</v>
      </c>
    </row>
  </sheetData>
  <mergeCells count="9">
    <mergeCell ref="A18:D18"/>
    <mergeCell ref="A29:D29"/>
    <mergeCell ref="A40:D40"/>
    <mergeCell ref="A51:D51"/>
    <mergeCell ref="A1:D1"/>
    <mergeCell ref="A2:D2"/>
    <mergeCell ref="A3"/>
    <mergeCell ref="B3:D3"/>
    <mergeCell ref="A6:D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5" topLeftCell="A24" activePane="bottomLeft" state="frozen"/>
      <selection pane="bottomLeft" activeCell="A18" sqref="A18:I18"/>
    </sheetView>
  </sheetViews>
  <sheetFormatPr defaultRowHeight="15" x14ac:dyDescent="0.25"/>
  <cols>
    <col min="1" max="1" width="3" customWidth="1"/>
    <col min="2" max="2" width="50" customWidth="1"/>
    <col min="3" max="9" width="20" customWidth="1"/>
  </cols>
  <sheetData>
    <row r="1" spans="1:9" x14ac:dyDescent="0.25">
      <c r="A1" s="66" t="s">
        <v>247</v>
      </c>
      <c r="B1" s="67"/>
      <c r="C1" s="67"/>
      <c r="D1" s="67"/>
      <c r="E1" s="67"/>
      <c r="F1" s="67"/>
      <c r="G1" s="67"/>
      <c r="H1" s="67"/>
      <c r="I1" s="67"/>
    </row>
    <row r="2" spans="1:9" x14ac:dyDescent="0.25">
      <c r="A2" s="66" t="s">
        <v>2</v>
      </c>
      <c r="B2" s="67"/>
      <c r="C2" s="67"/>
      <c r="D2" s="67"/>
      <c r="E2" s="67"/>
      <c r="F2" s="67"/>
      <c r="G2" s="67"/>
      <c r="H2" s="67"/>
      <c r="I2" s="67"/>
    </row>
    <row r="3" spans="1:9" x14ac:dyDescent="0.25">
      <c r="A3" s="66"/>
      <c r="B3" s="67"/>
      <c r="C3" s="67"/>
      <c r="D3" s="67"/>
      <c r="E3" s="67"/>
      <c r="F3" s="66" t="s">
        <v>248</v>
      </c>
      <c r="G3" s="67"/>
      <c r="H3" s="66" t="s">
        <v>249</v>
      </c>
      <c r="I3" s="67"/>
    </row>
    <row r="4" spans="1:9" ht="195" x14ac:dyDescent="0.25">
      <c r="A4" s="1" t="s">
        <v>8</v>
      </c>
      <c r="B4" s="1" t="s">
        <v>250</v>
      </c>
      <c r="C4" s="1" t="s">
        <v>251</v>
      </c>
      <c r="D4" s="1" t="s">
        <v>252</v>
      </c>
      <c r="E4" s="1" t="s">
        <v>253</v>
      </c>
      <c r="F4" s="1" t="s">
        <v>254</v>
      </c>
      <c r="G4" s="1" t="s">
        <v>255</v>
      </c>
      <c r="H4" s="1" t="s">
        <v>133</v>
      </c>
      <c r="I4" s="1" t="s">
        <v>256</v>
      </c>
    </row>
    <row r="5" spans="1:9" x14ac:dyDescent="0.25">
      <c r="A5" s="1" t="s">
        <v>12</v>
      </c>
      <c r="B5" s="1">
        <v>2</v>
      </c>
      <c r="C5" s="1">
        <v>3</v>
      </c>
      <c r="D5" s="1">
        <v>4</v>
      </c>
      <c r="E5" s="1">
        <v>5</v>
      </c>
      <c r="F5" s="1">
        <v>6</v>
      </c>
      <c r="G5" s="1">
        <v>7</v>
      </c>
      <c r="H5" s="1">
        <v>8</v>
      </c>
      <c r="I5" s="1">
        <v>9</v>
      </c>
    </row>
    <row r="6" spans="1:9" x14ac:dyDescent="0.25">
      <c r="A6" s="68" t="s">
        <v>199</v>
      </c>
      <c r="B6" s="68"/>
      <c r="C6" s="68"/>
      <c r="D6" s="68"/>
      <c r="E6" s="68"/>
      <c r="F6" s="68"/>
      <c r="G6" s="68"/>
      <c r="H6" s="68"/>
      <c r="I6" s="68"/>
    </row>
    <row r="7" spans="1:9" x14ac:dyDescent="0.25">
      <c r="A7" s="2"/>
      <c r="B7" s="2"/>
      <c r="C7" s="2"/>
      <c r="D7" s="2"/>
      <c r="E7" s="2"/>
      <c r="F7" s="2"/>
      <c r="G7" s="2"/>
      <c r="H7" s="2"/>
      <c r="I7" s="2"/>
    </row>
    <row r="8" spans="1:9" x14ac:dyDescent="0.25">
      <c r="A8" s="2"/>
      <c r="B8" s="2" t="s">
        <v>220</v>
      </c>
      <c r="C8" s="4"/>
      <c r="D8" s="4"/>
      <c r="E8" s="4">
        <v>0</v>
      </c>
      <c r="F8" s="4">
        <v>0</v>
      </c>
      <c r="G8" s="4">
        <v>0</v>
      </c>
      <c r="H8" s="4">
        <v>0</v>
      </c>
      <c r="I8" s="3"/>
    </row>
    <row r="9" spans="1:9" x14ac:dyDescent="0.25">
      <c r="A9" s="70" t="s">
        <v>257</v>
      </c>
      <c r="B9" s="70"/>
      <c r="C9" s="70"/>
      <c r="D9" s="70"/>
      <c r="E9" s="70"/>
      <c r="F9" s="70"/>
      <c r="G9" s="70"/>
      <c r="H9" s="70"/>
      <c r="I9" s="70"/>
    </row>
    <row r="10" spans="1:9" s="36" customFormat="1" ht="47.25" x14ac:dyDescent="0.25">
      <c r="A10" s="37"/>
      <c r="B10" s="44" t="s">
        <v>611</v>
      </c>
      <c r="C10" s="40" t="s">
        <v>618</v>
      </c>
      <c r="D10" s="40" t="s">
        <v>605</v>
      </c>
      <c r="E10" s="37">
        <v>23.8</v>
      </c>
      <c r="F10" s="49">
        <v>59</v>
      </c>
      <c r="G10" s="48">
        <v>1883</v>
      </c>
      <c r="H10" s="47">
        <v>2</v>
      </c>
      <c r="I10" s="46" t="s">
        <v>619</v>
      </c>
    </row>
    <row r="11" spans="1:9" s="36" customFormat="1" ht="94.5" x14ac:dyDescent="0.25">
      <c r="A11" s="37"/>
      <c r="B11" s="45" t="s">
        <v>612</v>
      </c>
      <c r="C11" s="40" t="s">
        <v>618</v>
      </c>
      <c r="D11" s="40" t="s">
        <v>605</v>
      </c>
      <c r="E11" s="37">
        <v>45.7</v>
      </c>
      <c r="F11" s="49">
        <v>122</v>
      </c>
      <c r="G11" s="48">
        <v>4304</v>
      </c>
      <c r="H11" s="48">
        <v>1</v>
      </c>
      <c r="I11" s="46" t="s">
        <v>620</v>
      </c>
    </row>
    <row r="12" spans="1:9" s="36" customFormat="1" ht="141.75" x14ac:dyDescent="0.25">
      <c r="A12" s="37"/>
      <c r="B12" s="45" t="s">
        <v>613</v>
      </c>
      <c r="C12" s="40" t="s">
        <v>618</v>
      </c>
      <c r="D12" s="40" t="s">
        <v>605</v>
      </c>
      <c r="E12" s="38">
        <v>5.6</v>
      </c>
      <c r="F12" s="49">
        <v>318</v>
      </c>
      <c r="G12" s="49">
        <v>7311</v>
      </c>
      <c r="H12" s="49">
        <v>4</v>
      </c>
      <c r="I12" s="46" t="s">
        <v>621</v>
      </c>
    </row>
    <row r="13" spans="1:9" s="36" customFormat="1" ht="47.25" x14ac:dyDescent="0.25">
      <c r="A13" s="37"/>
      <c r="B13" s="45" t="s">
        <v>614</v>
      </c>
      <c r="C13" s="40" t="s">
        <v>618</v>
      </c>
      <c r="D13" s="40" t="s">
        <v>605</v>
      </c>
      <c r="E13" s="38">
        <v>4.4000000000000004</v>
      </c>
      <c r="F13" s="49">
        <v>59</v>
      </c>
      <c r="G13" s="48">
        <v>1883</v>
      </c>
      <c r="H13" s="49">
        <v>2</v>
      </c>
      <c r="I13" s="46" t="s">
        <v>619</v>
      </c>
    </row>
    <row r="14" spans="1:9" s="36" customFormat="1" ht="61.5" customHeight="1" x14ac:dyDescent="0.25">
      <c r="A14" s="37"/>
      <c r="B14" s="45" t="s">
        <v>615</v>
      </c>
      <c r="C14" s="40" t="s">
        <v>618</v>
      </c>
      <c r="D14" s="40" t="s">
        <v>604</v>
      </c>
      <c r="E14" s="38">
        <v>0</v>
      </c>
      <c r="F14" s="38">
        <v>0</v>
      </c>
      <c r="G14" s="38">
        <v>0</v>
      </c>
      <c r="H14" s="38">
        <v>0</v>
      </c>
      <c r="I14" s="37"/>
    </row>
    <row r="15" spans="1:9" s="36" customFormat="1" ht="14.25" customHeight="1" x14ac:dyDescent="0.25">
      <c r="A15" s="37"/>
      <c r="B15" s="45" t="s">
        <v>616</v>
      </c>
      <c r="C15" s="40" t="s">
        <v>618</v>
      </c>
      <c r="D15" s="40" t="s">
        <v>604</v>
      </c>
      <c r="E15" s="38">
        <v>0</v>
      </c>
      <c r="F15" s="38">
        <v>0</v>
      </c>
      <c r="G15" s="38">
        <v>0</v>
      </c>
      <c r="H15" s="38">
        <v>0</v>
      </c>
      <c r="I15" s="37"/>
    </row>
    <row r="16" spans="1:9" s="36" customFormat="1" ht="63" x14ac:dyDescent="0.25">
      <c r="A16" s="37"/>
      <c r="B16" s="45" t="s">
        <v>617</v>
      </c>
      <c r="C16" s="40" t="s">
        <v>618</v>
      </c>
      <c r="D16" s="40" t="s">
        <v>605</v>
      </c>
      <c r="E16" s="38">
        <v>8.6999999999999993</v>
      </c>
      <c r="F16" s="38">
        <v>197</v>
      </c>
      <c r="G16" s="30">
        <v>2279</v>
      </c>
      <c r="H16" s="38">
        <v>1</v>
      </c>
      <c r="I16" s="53" t="s">
        <v>622</v>
      </c>
    </row>
    <row r="17" spans="1:9" ht="15.75" x14ac:dyDescent="0.25">
      <c r="A17" s="2"/>
      <c r="B17" s="2" t="s">
        <v>220</v>
      </c>
      <c r="C17" s="4">
        <v>7</v>
      </c>
      <c r="D17" s="51">
        <f>COUNTIF(D10:D16,"Да")</f>
        <v>5</v>
      </c>
      <c r="E17" s="38">
        <f>SUM(E10:E16)</f>
        <v>88.2</v>
      </c>
      <c r="F17" s="4">
        <f>SUM(F10:F16)</f>
        <v>755</v>
      </c>
      <c r="G17" s="4">
        <f>SUM(G10:G16)</f>
        <v>17660</v>
      </c>
      <c r="H17" s="4">
        <f>SUM(H10:H16)</f>
        <v>10</v>
      </c>
      <c r="I17" s="3"/>
    </row>
    <row r="18" spans="1:9" x14ac:dyDescent="0.25">
      <c r="A18" s="70" t="s">
        <v>203</v>
      </c>
      <c r="B18" s="70"/>
      <c r="C18" s="70"/>
      <c r="D18" s="70"/>
      <c r="E18" s="70"/>
      <c r="F18" s="70"/>
      <c r="G18" s="70"/>
      <c r="H18" s="70"/>
      <c r="I18" s="70"/>
    </row>
    <row r="19" spans="1:9" ht="157.5" x14ac:dyDescent="0.25">
      <c r="A19" s="2"/>
      <c r="B19" s="40" t="s">
        <v>624</v>
      </c>
      <c r="C19" s="40" t="s">
        <v>618</v>
      </c>
      <c r="D19" s="40" t="s">
        <v>605</v>
      </c>
      <c r="E19" s="2">
        <v>0.1</v>
      </c>
      <c r="F19" s="2">
        <v>14240</v>
      </c>
      <c r="G19" s="2">
        <v>703000</v>
      </c>
      <c r="H19" s="2">
        <v>1</v>
      </c>
      <c r="I19" s="53" t="s">
        <v>623</v>
      </c>
    </row>
    <row r="20" spans="1:9" ht="15.75" x14ac:dyDescent="0.25">
      <c r="A20" s="2"/>
      <c r="B20" s="2" t="s">
        <v>220</v>
      </c>
      <c r="C20" s="4">
        <v>1</v>
      </c>
      <c r="D20" s="51">
        <f>COUNTIF(D19,"Да")</f>
        <v>1</v>
      </c>
      <c r="E20" s="37">
        <f>E19</f>
        <v>0.1</v>
      </c>
      <c r="F20" s="4">
        <f t="shared" ref="F20:H20" si="0">F19</f>
        <v>14240</v>
      </c>
      <c r="G20" s="4">
        <f t="shared" si="0"/>
        <v>703000</v>
      </c>
      <c r="H20" s="4">
        <f t="shared" si="0"/>
        <v>1</v>
      </c>
      <c r="I20" s="3"/>
    </row>
    <row r="21" spans="1:9" x14ac:dyDescent="0.25">
      <c r="A21" s="68" t="s">
        <v>204</v>
      </c>
      <c r="B21" s="68"/>
      <c r="C21" s="68"/>
      <c r="D21" s="68"/>
      <c r="E21" s="68"/>
      <c r="F21" s="68"/>
      <c r="G21" s="68"/>
      <c r="H21" s="68"/>
      <c r="I21" s="68"/>
    </row>
    <row r="22" spans="1:9" x14ac:dyDescent="0.25">
      <c r="A22" s="2"/>
      <c r="B22" s="2"/>
      <c r="C22" s="2"/>
      <c r="D22" s="2"/>
      <c r="E22" s="2"/>
      <c r="F22" s="2"/>
      <c r="G22" s="2"/>
      <c r="H22" s="2"/>
      <c r="I22" s="2"/>
    </row>
    <row r="23" spans="1:9" x14ac:dyDescent="0.25">
      <c r="A23" s="2"/>
      <c r="B23" s="2" t="s">
        <v>220</v>
      </c>
      <c r="C23" s="4"/>
      <c r="D23" s="4"/>
      <c r="E23" s="4">
        <v>0</v>
      </c>
      <c r="F23" s="4">
        <v>0</v>
      </c>
      <c r="G23" s="4">
        <v>0</v>
      </c>
      <c r="H23" s="4">
        <v>0</v>
      </c>
      <c r="I23" s="3"/>
    </row>
    <row r="24" spans="1:9" x14ac:dyDescent="0.25">
      <c r="A24" s="70" t="s">
        <v>205</v>
      </c>
      <c r="B24" s="70"/>
      <c r="C24" s="70"/>
      <c r="D24" s="70"/>
      <c r="E24" s="70"/>
      <c r="F24" s="70"/>
      <c r="G24" s="70"/>
      <c r="H24" s="70"/>
      <c r="I24" s="70"/>
    </row>
    <row r="25" spans="1:9" s="36" customFormat="1" ht="105" x14ac:dyDescent="0.25">
      <c r="A25" s="41"/>
      <c r="B25" s="52" t="s">
        <v>625</v>
      </c>
      <c r="C25" s="40" t="s">
        <v>618</v>
      </c>
      <c r="D25" s="40" t="s">
        <v>605</v>
      </c>
      <c r="E25" s="40">
        <v>0.1</v>
      </c>
      <c r="F25" s="40">
        <v>170</v>
      </c>
      <c r="G25" s="40">
        <v>21753</v>
      </c>
      <c r="H25" s="40">
        <v>1</v>
      </c>
      <c r="I25" s="40" t="s">
        <v>628</v>
      </c>
    </row>
    <row r="26" spans="1:9" ht="75" x14ac:dyDescent="0.25">
      <c r="A26" s="2"/>
      <c r="B26" s="50" t="s">
        <v>626</v>
      </c>
      <c r="C26" s="40" t="s">
        <v>618</v>
      </c>
      <c r="D26" s="40" t="s">
        <v>627</v>
      </c>
      <c r="E26" s="2">
        <v>0.6</v>
      </c>
      <c r="F26" s="2">
        <v>35</v>
      </c>
      <c r="G26" s="2">
        <v>750</v>
      </c>
      <c r="H26" s="40">
        <v>1</v>
      </c>
      <c r="I26" s="40" t="s">
        <v>629</v>
      </c>
    </row>
    <row r="27" spans="1:9" ht="15.75" x14ac:dyDescent="0.25">
      <c r="A27" s="2"/>
      <c r="B27" s="2" t="s">
        <v>220</v>
      </c>
      <c r="C27" s="4">
        <v>2</v>
      </c>
      <c r="D27" s="51">
        <v>2</v>
      </c>
      <c r="E27" s="37">
        <f>E25+E26</f>
        <v>0.7</v>
      </c>
      <c r="F27" s="4">
        <f t="shared" ref="F27:H27" si="1">F25+F26</f>
        <v>205</v>
      </c>
      <c r="G27" s="4">
        <f t="shared" si="1"/>
        <v>22503</v>
      </c>
      <c r="H27" s="4">
        <f t="shared" si="1"/>
        <v>2</v>
      </c>
      <c r="I27" s="3"/>
    </row>
    <row r="28" spans="1:9" x14ac:dyDescent="0.25">
      <c r="A28" t="s">
        <v>258</v>
      </c>
    </row>
    <row r="29" spans="1:9" x14ac:dyDescent="0.25">
      <c r="A29" t="s">
        <v>259</v>
      </c>
    </row>
    <row r="30" spans="1:9" x14ac:dyDescent="0.25">
      <c r="A30" t="s">
        <v>260</v>
      </c>
    </row>
    <row r="31" spans="1:9" x14ac:dyDescent="0.25">
      <c r="A31" t="s">
        <v>261</v>
      </c>
    </row>
    <row r="32" spans="1:9" x14ac:dyDescent="0.25">
      <c r="A32" t="s">
        <v>262</v>
      </c>
    </row>
  </sheetData>
  <mergeCells count="10">
    <mergeCell ref="A6:I6"/>
    <mergeCell ref="A9:I9"/>
    <mergeCell ref="A18:I18"/>
    <mergeCell ref="A21:I21"/>
    <mergeCell ref="A24:I24"/>
    <mergeCell ref="A1:I1"/>
    <mergeCell ref="A2:I2"/>
    <mergeCell ref="A3:E3"/>
    <mergeCell ref="F3:G3"/>
    <mergeCell ref="H3:I3"/>
  </mergeCells>
  <pageMargins left="0.7" right="0.7" top="0.75" bottom="0.75" header="0.3" footer="0.3"/>
  <pageSetup paperSize="9" scale="45"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pane xSplit="2" ySplit="5" topLeftCell="C15" activePane="bottomRight" state="frozen"/>
      <selection pane="topRight"/>
      <selection pane="bottomLeft"/>
      <selection pane="bottomRight" activeCell="C22" sqref="C22:E24"/>
    </sheetView>
  </sheetViews>
  <sheetFormatPr defaultRowHeight="15" x14ac:dyDescent="0.25"/>
  <cols>
    <col min="1" max="1" width="3" customWidth="1"/>
    <col min="2" max="2" width="50" customWidth="1"/>
    <col min="3" max="4" width="20" customWidth="1"/>
  </cols>
  <sheetData>
    <row r="1" spans="1:7" x14ac:dyDescent="0.25">
      <c r="A1" s="66" t="s">
        <v>263</v>
      </c>
      <c r="B1" s="67"/>
      <c r="C1" s="67"/>
      <c r="D1" s="67"/>
    </row>
    <row r="2" spans="1:7" x14ac:dyDescent="0.25">
      <c r="A2" s="66" t="s">
        <v>2</v>
      </c>
      <c r="B2" s="67"/>
      <c r="C2" s="67"/>
      <c r="D2" s="67"/>
    </row>
    <row r="3" spans="1:7" x14ac:dyDescent="0.25">
      <c r="A3" s="66"/>
      <c r="B3" s="67"/>
      <c r="C3" s="67"/>
      <c r="D3" s="67"/>
    </row>
    <row r="4" spans="1:7" ht="165" x14ac:dyDescent="0.25">
      <c r="A4" s="1" t="s">
        <v>8</v>
      </c>
      <c r="B4" s="1" t="s">
        <v>264</v>
      </c>
      <c r="C4" s="1" t="s">
        <v>265</v>
      </c>
      <c r="D4" s="1" t="s">
        <v>266</v>
      </c>
    </row>
    <row r="5" spans="1:7" x14ac:dyDescent="0.25">
      <c r="A5" s="1" t="s">
        <v>12</v>
      </c>
      <c r="B5" s="1">
        <v>2</v>
      </c>
      <c r="C5" s="1">
        <v>3</v>
      </c>
      <c r="D5" s="1">
        <v>4</v>
      </c>
    </row>
    <row r="6" spans="1:7" x14ac:dyDescent="0.25">
      <c r="A6" s="70" t="s">
        <v>257</v>
      </c>
      <c r="B6" s="70"/>
      <c r="C6" s="70"/>
      <c r="D6" s="70"/>
    </row>
    <row r="7" spans="1:7" ht="30" x14ac:dyDescent="0.25">
      <c r="A7" s="2" t="s">
        <v>12</v>
      </c>
      <c r="B7" s="2" t="s">
        <v>267</v>
      </c>
      <c r="C7" s="30">
        <f>'[1]V. Перечень услуг'!G10</f>
        <v>1883</v>
      </c>
      <c r="D7" s="30">
        <f>37+22</f>
        <v>59</v>
      </c>
    </row>
    <row r="8" spans="1:7" ht="30" x14ac:dyDescent="0.25">
      <c r="A8" s="2" t="s">
        <v>19</v>
      </c>
      <c r="B8" s="2" t="s">
        <v>268</v>
      </c>
      <c r="C8" s="30">
        <f>'[1]V. Перечень услуг'!G11</f>
        <v>4304</v>
      </c>
      <c r="D8" s="30">
        <v>122</v>
      </c>
    </row>
    <row r="9" spans="1:7" ht="30" x14ac:dyDescent="0.25">
      <c r="A9" s="2" t="s">
        <v>27</v>
      </c>
      <c r="B9" s="2" t="s">
        <v>269</v>
      </c>
      <c r="C9" s="30">
        <f>'[1]V. Перечень услуг'!G12</f>
        <v>7311</v>
      </c>
      <c r="D9" s="30">
        <f>'[1]V. Перечень услуг'!F12</f>
        <v>318</v>
      </c>
    </row>
    <row r="10" spans="1:7" ht="30" x14ac:dyDescent="0.25">
      <c r="A10" s="2" t="s">
        <v>31</v>
      </c>
      <c r="B10" s="2" t="s">
        <v>270</v>
      </c>
      <c r="C10" s="30">
        <f>-D1</f>
        <v>0</v>
      </c>
      <c r="D10" s="30">
        <v>0</v>
      </c>
    </row>
    <row r="11" spans="1:7" ht="30" x14ac:dyDescent="0.25">
      <c r="A11" s="2" t="s">
        <v>35</v>
      </c>
      <c r="B11" s="2" t="s">
        <v>271</v>
      </c>
      <c r="C11" s="30">
        <v>1869</v>
      </c>
      <c r="D11" s="30">
        <v>197</v>
      </c>
    </row>
    <row r="12" spans="1:7" ht="30" x14ac:dyDescent="0.25">
      <c r="A12" s="2" t="s">
        <v>52</v>
      </c>
      <c r="B12" s="2" t="s">
        <v>272</v>
      </c>
      <c r="C12" s="30">
        <f>C8-85</f>
        <v>4219</v>
      </c>
      <c r="D12" s="30">
        <v>122</v>
      </c>
    </row>
    <row r="13" spans="1:7" ht="30" x14ac:dyDescent="0.25">
      <c r="A13" s="2" t="s">
        <v>68</v>
      </c>
      <c r="B13" s="2" t="s">
        <v>273</v>
      </c>
      <c r="C13" s="30"/>
      <c r="D13" s="30"/>
    </row>
    <row r="14" spans="1:7" x14ac:dyDescent="0.25">
      <c r="A14" s="70" t="s">
        <v>203</v>
      </c>
      <c r="B14" s="70"/>
      <c r="C14" s="70"/>
      <c r="D14" s="70"/>
      <c r="G14" s="36"/>
    </row>
    <row r="15" spans="1:7" x14ac:dyDescent="0.25">
      <c r="A15" s="2" t="s">
        <v>12</v>
      </c>
      <c r="B15" s="2" t="s">
        <v>274</v>
      </c>
      <c r="C15" s="3">
        <v>22201</v>
      </c>
      <c r="D15" s="3"/>
      <c r="G15" s="36"/>
    </row>
    <row r="16" spans="1:7" x14ac:dyDescent="0.25">
      <c r="A16" s="2" t="s">
        <v>19</v>
      </c>
      <c r="B16" s="2" t="s">
        <v>275</v>
      </c>
      <c r="C16" s="3">
        <v>30451</v>
      </c>
      <c r="D16" s="3"/>
      <c r="G16" s="36"/>
    </row>
    <row r="17" spans="1:7" x14ac:dyDescent="0.25">
      <c r="A17" s="2" t="s">
        <v>27</v>
      </c>
      <c r="B17" s="2" t="s">
        <v>276</v>
      </c>
      <c r="C17" s="3">
        <v>32700</v>
      </c>
      <c r="D17" s="3"/>
      <c r="G17" s="36"/>
    </row>
    <row r="18" spans="1:7" x14ac:dyDescent="0.25">
      <c r="A18" s="2" t="s">
        <v>31</v>
      </c>
      <c r="B18" s="2" t="s">
        <v>277</v>
      </c>
      <c r="C18" s="3">
        <v>187692</v>
      </c>
      <c r="D18" s="3"/>
      <c r="G18" s="36"/>
    </row>
    <row r="19" spans="1:7" ht="30" x14ac:dyDescent="0.25">
      <c r="A19" s="2" t="s">
        <v>35</v>
      </c>
      <c r="B19" s="2" t="s">
        <v>278</v>
      </c>
      <c r="C19" s="3">
        <v>180</v>
      </c>
      <c r="D19" s="3">
        <v>0</v>
      </c>
      <c r="G19" s="36"/>
    </row>
    <row r="20" spans="1:7" ht="30" x14ac:dyDescent="0.25">
      <c r="A20" s="2" t="s">
        <v>52</v>
      </c>
      <c r="B20" s="2" t="s">
        <v>279</v>
      </c>
      <c r="C20" s="3">
        <v>703000</v>
      </c>
      <c r="D20" s="3">
        <v>14240</v>
      </c>
      <c r="G20" s="36"/>
    </row>
    <row r="21" spans="1:7" x14ac:dyDescent="0.25">
      <c r="A21" s="70" t="s">
        <v>205</v>
      </c>
      <c r="B21" s="70"/>
      <c r="C21" s="70"/>
      <c r="D21" s="70"/>
    </row>
    <row r="22" spans="1:7" x14ac:dyDescent="0.25">
      <c r="A22" s="2" t="s">
        <v>12</v>
      </c>
      <c r="B22" s="2" t="s">
        <v>280</v>
      </c>
      <c r="C22" s="30">
        <v>750</v>
      </c>
      <c r="D22" s="30">
        <v>35</v>
      </c>
      <c r="E22" s="31"/>
    </row>
    <row r="23" spans="1:7" ht="45" x14ac:dyDescent="0.25">
      <c r="A23" s="2" t="s">
        <v>19</v>
      </c>
      <c r="B23" s="2" t="s">
        <v>281</v>
      </c>
      <c r="C23" s="30">
        <v>230</v>
      </c>
      <c r="D23" s="30">
        <v>0</v>
      </c>
      <c r="E23" s="31"/>
    </row>
    <row r="24" spans="1:7" ht="30" x14ac:dyDescent="0.25">
      <c r="A24" s="2" t="s">
        <v>27</v>
      </c>
      <c r="B24" s="2" t="s">
        <v>282</v>
      </c>
      <c r="C24" s="30">
        <v>21753</v>
      </c>
      <c r="D24" s="30">
        <v>170</v>
      </c>
      <c r="E24" s="31"/>
    </row>
    <row r="25" spans="1:7" x14ac:dyDescent="0.25">
      <c r="A25" s="68" t="s">
        <v>199</v>
      </c>
      <c r="B25" s="68"/>
      <c r="C25" s="68"/>
      <c r="D25" s="68"/>
    </row>
    <row r="26" spans="1:7" ht="45" x14ac:dyDescent="0.25">
      <c r="A26" s="2" t="s">
        <v>12</v>
      </c>
      <c r="B26" s="2" t="s">
        <v>283</v>
      </c>
      <c r="C26" s="3"/>
      <c r="D26" s="3"/>
    </row>
    <row r="27" spans="1:7" ht="30" x14ac:dyDescent="0.25">
      <c r="A27" s="2" t="s">
        <v>19</v>
      </c>
      <c r="B27" s="2" t="s">
        <v>284</v>
      </c>
      <c r="C27" s="3"/>
      <c r="D27" s="3"/>
    </row>
    <row r="28" spans="1:7" ht="45" x14ac:dyDescent="0.25">
      <c r="A28" s="2" t="s">
        <v>27</v>
      </c>
      <c r="B28" s="2" t="s">
        <v>285</v>
      </c>
      <c r="C28" s="3"/>
      <c r="D28" s="3"/>
    </row>
    <row r="29" spans="1:7" x14ac:dyDescent="0.25">
      <c r="A29" s="68" t="s">
        <v>204</v>
      </c>
      <c r="B29" s="68"/>
      <c r="C29" s="68"/>
      <c r="D29" s="68"/>
    </row>
    <row r="30" spans="1:7" x14ac:dyDescent="0.25">
      <c r="A30" s="2" t="s">
        <v>12</v>
      </c>
      <c r="B30" s="2" t="s">
        <v>286</v>
      </c>
      <c r="C30" s="3"/>
      <c r="D30" s="3"/>
    </row>
    <row r="31" spans="1:7" x14ac:dyDescent="0.25">
      <c r="A31" s="2" t="s">
        <v>19</v>
      </c>
      <c r="B31" s="2" t="s">
        <v>287</v>
      </c>
      <c r="C31" s="3"/>
      <c r="D31" s="3"/>
    </row>
    <row r="32" spans="1:7" x14ac:dyDescent="0.25">
      <c r="A32" s="2" t="s">
        <v>27</v>
      </c>
      <c r="B32" s="2" t="s">
        <v>288</v>
      </c>
      <c r="C32" s="3"/>
      <c r="D32" s="3"/>
    </row>
    <row r="33" spans="1:4" ht="30" x14ac:dyDescent="0.25">
      <c r="A33" s="2" t="s">
        <v>31</v>
      </c>
      <c r="B33" s="2" t="s">
        <v>289</v>
      </c>
      <c r="C33" s="3"/>
      <c r="D33" s="3"/>
    </row>
    <row r="34" spans="1:4" ht="30" x14ac:dyDescent="0.25">
      <c r="A34" s="2" t="s">
        <v>35</v>
      </c>
      <c r="B34" s="2" t="s">
        <v>290</v>
      </c>
      <c r="C34" s="3"/>
      <c r="D34" s="3"/>
    </row>
    <row r="35" spans="1:4" ht="30" x14ac:dyDescent="0.25">
      <c r="A35" s="2" t="s">
        <v>52</v>
      </c>
      <c r="B35" s="2" t="s">
        <v>291</v>
      </c>
      <c r="C35" s="3"/>
      <c r="D35" s="3"/>
    </row>
    <row r="36" spans="1:4" x14ac:dyDescent="0.25">
      <c r="A36" s="2"/>
      <c r="B36" s="2" t="s">
        <v>206</v>
      </c>
      <c r="C36" s="4">
        <f>C7+C8+C9+C10+C11+C12+C13+C15+C16+C17+C18+C19+C20+C22+C23+C24+C26+C27+C28+C30+C31+C32+C33+C34+C35</f>
        <v>1018543</v>
      </c>
      <c r="D36" s="4">
        <f>D7+D8+D9+D10+D11+D12+D13+D15+D16+D17+D18+D19+D20+D22+D23+D24+D26+D27+D28+D30+D31+D32+D33+D34+D35</f>
        <v>15263</v>
      </c>
    </row>
  </sheetData>
  <mergeCells count="8">
    <mergeCell ref="A21:D21"/>
    <mergeCell ref="A25:D25"/>
    <mergeCell ref="A29:D29"/>
    <mergeCell ref="A1:D1"/>
    <mergeCell ref="A2:D2"/>
    <mergeCell ref="A3:D3"/>
    <mergeCell ref="A6:D6"/>
    <mergeCell ref="A14:D14"/>
  </mergeCell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zoomScale="115" zoomScaleNormal="115" workbookViewId="0">
      <pane xSplit="3" ySplit="5" topLeftCell="D84" activePane="bottomRight" state="frozen"/>
      <selection pane="topRight"/>
      <selection pane="bottomLeft"/>
      <selection pane="bottomRight" activeCell="D81" sqref="D81"/>
    </sheetView>
  </sheetViews>
  <sheetFormatPr defaultRowHeight="15" x14ac:dyDescent="0.25"/>
  <cols>
    <col min="1" max="1" width="5.5703125" customWidth="1"/>
    <col min="2" max="3" width="50" customWidth="1"/>
    <col min="4" max="4" width="50.7109375" customWidth="1"/>
  </cols>
  <sheetData>
    <row r="1" spans="1:6" x14ac:dyDescent="0.25">
      <c r="A1" s="66" t="s">
        <v>292</v>
      </c>
      <c r="B1" s="67"/>
      <c r="C1" s="67"/>
      <c r="D1" s="67"/>
    </row>
    <row r="2" spans="1:6" x14ac:dyDescent="0.25">
      <c r="A2" s="66" t="s">
        <v>2</v>
      </c>
      <c r="B2" s="67"/>
      <c r="C2" s="67"/>
      <c r="D2" s="67"/>
    </row>
    <row r="3" spans="1:6" x14ac:dyDescent="0.25">
      <c r="A3" s="66"/>
      <c r="B3" s="67"/>
      <c r="C3" s="67"/>
      <c r="D3" s="67"/>
    </row>
    <row r="4" spans="1:6" ht="30" x14ac:dyDescent="0.25">
      <c r="A4" s="1" t="s">
        <v>8</v>
      </c>
      <c r="B4" s="1" t="s">
        <v>293</v>
      </c>
      <c r="C4" s="1" t="s">
        <v>294</v>
      </c>
      <c r="D4" s="1" t="s">
        <v>295</v>
      </c>
    </row>
    <row r="5" spans="1:6" x14ac:dyDescent="0.25">
      <c r="A5" s="1" t="s">
        <v>12</v>
      </c>
      <c r="B5" s="1">
        <v>2</v>
      </c>
      <c r="C5" s="1">
        <v>3</v>
      </c>
      <c r="D5" s="1">
        <v>4</v>
      </c>
    </row>
    <row r="6" spans="1:6" ht="105" x14ac:dyDescent="0.25">
      <c r="A6" s="2" t="s">
        <v>12</v>
      </c>
      <c r="B6" s="2" t="s">
        <v>296</v>
      </c>
      <c r="C6" s="2"/>
      <c r="D6" s="2"/>
    </row>
    <row r="7" spans="1:6" ht="138" customHeight="1" x14ac:dyDescent="0.25">
      <c r="A7" s="68" t="s">
        <v>135</v>
      </c>
      <c r="B7" s="68" t="s">
        <v>297</v>
      </c>
      <c r="C7" s="2" t="s">
        <v>298</v>
      </c>
      <c r="D7" s="2" t="s">
        <v>600</v>
      </c>
    </row>
    <row r="8" spans="1:6" ht="120" x14ac:dyDescent="0.25">
      <c r="A8" s="68"/>
      <c r="B8" s="68"/>
      <c r="C8" s="2" t="s">
        <v>299</v>
      </c>
      <c r="D8" s="2" t="s">
        <v>601</v>
      </c>
    </row>
    <row r="9" spans="1:6" ht="45" x14ac:dyDescent="0.25">
      <c r="A9" s="68"/>
      <c r="B9" s="68"/>
      <c r="C9" s="2" t="s">
        <v>300</v>
      </c>
      <c r="D9" s="15" t="s">
        <v>602</v>
      </c>
    </row>
    <row r="10" spans="1:6" ht="30" x14ac:dyDescent="0.25">
      <c r="A10" s="68" t="s">
        <v>301</v>
      </c>
      <c r="B10" s="68" t="s">
        <v>302</v>
      </c>
      <c r="C10" s="2" t="s">
        <v>303</v>
      </c>
      <c r="D10" s="3">
        <v>3147.5</v>
      </c>
    </row>
    <row r="11" spans="1:6" ht="30" x14ac:dyDescent="0.25">
      <c r="A11" s="68"/>
      <c r="B11" s="68"/>
      <c r="C11" s="2" t="s">
        <v>304</v>
      </c>
      <c r="D11" s="30">
        <v>469.4</v>
      </c>
      <c r="F11" s="31"/>
    </row>
    <row r="12" spans="1:6" ht="60" x14ac:dyDescent="0.25">
      <c r="A12" s="68"/>
      <c r="B12" s="68"/>
      <c r="C12" s="2" t="s">
        <v>305</v>
      </c>
      <c r="D12" s="5">
        <f>IF(D10&gt;0, D11*100/D10, 0)</f>
        <v>14.913423351866561</v>
      </c>
    </row>
    <row r="13" spans="1:6" ht="30" x14ac:dyDescent="0.25">
      <c r="A13" s="68"/>
      <c r="B13" s="68"/>
      <c r="C13" s="2" t="s">
        <v>306</v>
      </c>
      <c r="D13" s="30">
        <v>575.6</v>
      </c>
    </row>
    <row r="14" spans="1:6" ht="30" x14ac:dyDescent="0.25">
      <c r="A14" s="68"/>
      <c r="B14" s="68"/>
      <c r="C14" s="2" t="s">
        <v>307</v>
      </c>
      <c r="D14" s="3">
        <v>3041.3</v>
      </c>
    </row>
    <row r="15" spans="1:6" ht="30" x14ac:dyDescent="0.25">
      <c r="A15" s="68" t="s">
        <v>308</v>
      </c>
      <c r="B15" s="68" t="s">
        <v>309</v>
      </c>
      <c r="C15" s="2" t="s">
        <v>303</v>
      </c>
      <c r="D15" s="3">
        <v>3147.5</v>
      </c>
    </row>
    <row r="16" spans="1:6" ht="30" x14ac:dyDescent="0.25">
      <c r="A16" s="68"/>
      <c r="B16" s="68"/>
      <c r="C16" s="2" t="s">
        <v>304</v>
      </c>
      <c r="D16" s="30">
        <v>469.4</v>
      </c>
    </row>
    <row r="17" spans="1:4" ht="60" x14ac:dyDescent="0.25">
      <c r="A17" s="68"/>
      <c r="B17" s="68"/>
      <c r="C17" s="2" t="s">
        <v>305</v>
      </c>
      <c r="D17" s="54">
        <f>IF(D15&gt;0, D16*100/D15, 0)</f>
        <v>14.913423351866561</v>
      </c>
    </row>
    <row r="18" spans="1:4" ht="30" x14ac:dyDescent="0.25">
      <c r="A18" s="68"/>
      <c r="B18" s="68"/>
      <c r="C18" s="2" t="s">
        <v>306</v>
      </c>
      <c r="D18" s="30">
        <v>575.6</v>
      </c>
    </row>
    <row r="19" spans="1:4" ht="30" x14ac:dyDescent="0.25">
      <c r="A19" s="68"/>
      <c r="B19" s="68"/>
      <c r="C19" s="2" t="s">
        <v>307</v>
      </c>
      <c r="D19" s="39">
        <f>D16 + D15 - D18</f>
        <v>3041.3</v>
      </c>
    </row>
    <row r="20" spans="1:4" ht="30" x14ac:dyDescent="0.25">
      <c r="A20" s="68" t="s">
        <v>137</v>
      </c>
      <c r="B20" s="68" t="s">
        <v>310</v>
      </c>
      <c r="C20" s="2" t="s">
        <v>311</v>
      </c>
      <c r="D20" s="3">
        <v>8</v>
      </c>
    </row>
    <row r="21" spans="1:4" ht="30" x14ac:dyDescent="0.25">
      <c r="A21" s="68"/>
      <c r="B21" s="68"/>
      <c r="C21" s="2" t="s">
        <v>312</v>
      </c>
      <c r="D21" s="30">
        <v>1</v>
      </c>
    </row>
    <row r="22" spans="1:4" ht="60" x14ac:dyDescent="0.25">
      <c r="A22" s="68"/>
      <c r="B22" s="68"/>
      <c r="C22" s="2" t="s">
        <v>313</v>
      </c>
      <c r="D22" s="54">
        <f>IF(D20&gt;0, D21*100/D20, 0)</f>
        <v>12.5</v>
      </c>
    </row>
    <row r="23" spans="1:4" ht="30" x14ac:dyDescent="0.25">
      <c r="A23" s="68"/>
      <c r="B23" s="68"/>
      <c r="C23" s="2" t="s">
        <v>314</v>
      </c>
      <c r="D23" s="30">
        <v>3</v>
      </c>
    </row>
    <row r="24" spans="1:4" ht="30" x14ac:dyDescent="0.25">
      <c r="A24" s="68"/>
      <c r="B24" s="68"/>
      <c r="C24" s="2" t="s">
        <v>315</v>
      </c>
      <c r="D24" s="4">
        <f>D21 + D20 - D23</f>
        <v>6</v>
      </c>
    </row>
    <row r="25" spans="1:4" x14ac:dyDescent="0.25">
      <c r="A25" s="68" t="s">
        <v>138</v>
      </c>
      <c r="B25" s="68" t="s">
        <v>316</v>
      </c>
      <c r="C25" s="2" t="s">
        <v>317</v>
      </c>
      <c r="D25" s="3">
        <v>0</v>
      </c>
    </row>
    <row r="26" spans="1:4" ht="30" x14ac:dyDescent="0.25">
      <c r="A26" s="68"/>
      <c r="B26" s="68"/>
      <c r="C26" s="2" t="s">
        <v>318</v>
      </c>
      <c r="D26" s="3">
        <v>0</v>
      </c>
    </row>
    <row r="27" spans="1:4" x14ac:dyDescent="0.25">
      <c r="A27" s="68" t="s">
        <v>139</v>
      </c>
      <c r="B27" s="68" t="s">
        <v>319</v>
      </c>
      <c r="C27" s="2" t="s">
        <v>317</v>
      </c>
      <c r="D27" s="61">
        <v>0</v>
      </c>
    </row>
    <row r="28" spans="1:4" ht="30" x14ac:dyDescent="0.25">
      <c r="A28" s="68"/>
      <c r="B28" s="68"/>
      <c r="C28" s="2" t="s">
        <v>318</v>
      </c>
      <c r="D28" s="61">
        <v>0</v>
      </c>
    </row>
    <row r="29" spans="1:4" x14ac:dyDescent="0.25">
      <c r="A29" s="68" t="s">
        <v>320</v>
      </c>
      <c r="B29" s="68" t="s">
        <v>321</v>
      </c>
      <c r="C29" s="2" t="s">
        <v>317</v>
      </c>
      <c r="D29" s="63">
        <f>D24+D25+D27</f>
        <v>6</v>
      </c>
    </row>
    <row r="30" spans="1:4" ht="30" x14ac:dyDescent="0.25">
      <c r="A30" s="68"/>
      <c r="B30" s="68"/>
      <c r="C30" s="2" t="s">
        <v>318</v>
      </c>
      <c r="D30" s="63">
        <f>D26+D28+D48</f>
        <v>6</v>
      </c>
    </row>
    <row r="31" spans="1:4" ht="45" x14ac:dyDescent="0.25">
      <c r="A31" s="2" t="s">
        <v>322</v>
      </c>
      <c r="B31" s="2" t="s">
        <v>323</v>
      </c>
      <c r="C31" s="2" t="s">
        <v>324</v>
      </c>
      <c r="D31" s="5">
        <v>100</v>
      </c>
    </row>
    <row r="32" spans="1:4" ht="75" x14ac:dyDescent="0.25">
      <c r="A32" s="2" t="s">
        <v>325</v>
      </c>
      <c r="B32" s="2" t="s">
        <v>326</v>
      </c>
      <c r="C32" s="2" t="s">
        <v>327</v>
      </c>
      <c r="D32" s="2" t="s">
        <v>603</v>
      </c>
    </row>
    <row r="33" spans="1:4" ht="30" x14ac:dyDescent="0.25">
      <c r="A33" s="68" t="s">
        <v>328</v>
      </c>
      <c r="B33" s="68" t="s">
        <v>329</v>
      </c>
      <c r="C33" s="2" t="s">
        <v>330</v>
      </c>
      <c r="D33" s="2" t="s">
        <v>604</v>
      </c>
    </row>
    <row r="34" spans="1:4" x14ac:dyDescent="0.25">
      <c r="A34" s="68"/>
      <c r="B34" s="68"/>
      <c r="C34" s="2" t="s">
        <v>331</v>
      </c>
      <c r="D34" s="2" t="s">
        <v>605</v>
      </c>
    </row>
    <row r="35" spans="1:4" ht="30" x14ac:dyDescent="0.25">
      <c r="A35" s="68"/>
      <c r="B35" s="68"/>
      <c r="C35" s="2" t="s">
        <v>332</v>
      </c>
      <c r="D35" s="2" t="s">
        <v>604</v>
      </c>
    </row>
    <row r="36" spans="1:4" ht="75" x14ac:dyDescent="0.25">
      <c r="A36" s="2" t="s">
        <v>333</v>
      </c>
      <c r="B36" s="2" t="s">
        <v>334</v>
      </c>
      <c r="C36" s="2" t="s">
        <v>335</v>
      </c>
      <c r="D36" s="2" t="s">
        <v>606</v>
      </c>
    </row>
    <row r="37" spans="1:4" x14ac:dyDescent="0.25">
      <c r="A37" s="68" t="s">
        <v>336</v>
      </c>
      <c r="B37" s="68" t="s">
        <v>337</v>
      </c>
      <c r="C37" s="2" t="s">
        <v>338</v>
      </c>
      <c r="D37" s="3">
        <v>0</v>
      </c>
    </row>
    <row r="38" spans="1:4" x14ac:dyDescent="0.25">
      <c r="A38" s="68"/>
      <c r="B38" s="68"/>
      <c r="C38" s="2" t="s">
        <v>339</v>
      </c>
      <c r="D38" s="3">
        <v>6</v>
      </c>
    </row>
    <row r="39" spans="1:4" ht="30" x14ac:dyDescent="0.25">
      <c r="A39" s="68"/>
      <c r="B39" s="68"/>
      <c r="C39" s="2" t="s">
        <v>340</v>
      </c>
      <c r="D39" s="3">
        <v>0</v>
      </c>
    </row>
    <row r="40" spans="1:4" ht="45" x14ac:dyDescent="0.25">
      <c r="A40" s="68"/>
      <c r="B40" s="68"/>
      <c r="C40" s="2" t="s">
        <v>341</v>
      </c>
      <c r="D40" s="4">
        <f>D37+D38+D39</f>
        <v>6</v>
      </c>
    </row>
    <row r="41" spans="1:4" x14ac:dyDescent="0.25">
      <c r="A41" s="68" t="s">
        <v>342</v>
      </c>
      <c r="B41" s="68" t="s">
        <v>343</v>
      </c>
      <c r="C41" s="2" t="s">
        <v>338</v>
      </c>
      <c r="D41" s="3">
        <v>0</v>
      </c>
    </row>
    <row r="42" spans="1:4" x14ac:dyDescent="0.25">
      <c r="A42" s="68"/>
      <c r="B42" s="68"/>
      <c r="C42" s="2" t="s">
        <v>339</v>
      </c>
      <c r="D42" s="3">
        <v>6</v>
      </c>
    </row>
    <row r="43" spans="1:4" ht="30" x14ac:dyDescent="0.25">
      <c r="A43" s="68"/>
      <c r="B43" s="68"/>
      <c r="C43" s="2" t="s">
        <v>340</v>
      </c>
      <c r="D43" s="3">
        <v>0</v>
      </c>
    </row>
    <row r="44" spans="1:4" ht="30" x14ac:dyDescent="0.25">
      <c r="A44" s="68"/>
      <c r="B44" s="68"/>
      <c r="C44" s="2" t="s">
        <v>344</v>
      </c>
      <c r="D44" s="4">
        <f>D41+D42+D43</f>
        <v>6</v>
      </c>
    </row>
    <row r="45" spans="1:4" x14ac:dyDescent="0.25">
      <c r="A45" s="68" t="s">
        <v>345</v>
      </c>
      <c r="B45" s="68" t="s">
        <v>346</v>
      </c>
      <c r="C45" s="2" t="s">
        <v>338</v>
      </c>
      <c r="D45" s="3">
        <v>0</v>
      </c>
    </row>
    <row r="46" spans="1:4" x14ac:dyDescent="0.25">
      <c r="A46" s="68"/>
      <c r="B46" s="68"/>
      <c r="C46" s="2" t="s">
        <v>339</v>
      </c>
      <c r="D46" s="3">
        <v>6</v>
      </c>
    </row>
    <row r="47" spans="1:4" ht="30" x14ac:dyDescent="0.25">
      <c r="A47" s="68"/>
      <c r="B47" s="68"/>
      <c r="C47" s="2" t="s">
        <v>340</v>
      </c>
      <c r="D47" s="3">
        <v>0</v>
      </c>
    </row>
    <row r="48" spans="1:4" ht="30" x14ac:dyDescent="0.25">
      <c r="A48" s="68"/>
      <c r="B48" s="68"/>
      <c r="C48" s="2" t="s">
        <v>347</v>
      </c>
      <c r="D48" s="4">
        <f>D45+D46+D47</f>
        <v>6</v>
      </c>
    </row>
    <row r="49" spans="1:4" x14ac:dyDescent="0.25">
      <c r="A49" s="68" t="s">
        <v>348</v>
      </c>
      <c r="B49" s="68" t="s">
        <v>349</v>
      </c>
      <c r="C49" s="2" t="s">
        <v>350</v>
      </c>
      <c r="D49" s="3">
        <v>0</v>
      </c>
    </row>
    <row r="50" spans="1:4" x14ac:dyDescent="0.25">
      <c r="A50" s="68"/>
      <c r="B50" s="68"/>
      <c r="C50" s="2" t="s">
        <v>351</v>
      </c>
      <c r="D50" s="3">
        <v>3041.3</v>
      </c>
    </row>
    <row r="51" spans="1:4" ht="30" x14ac:dyDescent="0.25">
      <c r="A51" s="68"/>
      <c r="B51" s="68"/>
      <c r="C51" s="2" t="s">
        <v>352</v>
      </c>
      <c r="D51" s="3"/>
    </row>
    <row r="52" spans="1:4" ht="45" x14ac:dyDescent="0.25">
      <c r="A52" s="68"/>
      <c r="B52" s="68"/>
      <c r="C52" s="2" t="s">
        <v>353</v>
      </c>
      <c r="D52" s="39">
        <f>D49+D50+D51</f>
        <v>3041.3</v>
      </c>
    </row>
    <row r="53" spans="1:4" x14ac:dyDescent="0.25">
      <c r="A53" s="68" t="s">
        <v>354</v>
      </c>
      <c r="B53" s="68" t="s">
        <v>355</v>
      </c>
      <c r="C53" s="2" t="s">
        <v>338</v>
      </c>
      <c r="D53" s="3"/>
    </row>
    <row r="54" spans="1:4" x14ac:dyDescent="0.25">
      <c r="A54" s="68"/>
      <c r="B54" s="68"/>
      <c r="C54" s="2" t="s">
        <v>339</v>
      </c>
      <c r="D54" s="3">
        <v>3041.3</v>
      </c>
    </row>
    <row r="55" spans="1:4" ht="30" x14ac:dyDescent="0.25">
      <c r="A55" s="68"/>
      <c r="B55" s="68"/>
      <c r="C55" s="2" t="s">
        <v>352</v>
      </c>
      <c r="D55" s="3"/>
    </row>
    <row r="56" spans="1:4" ht="30" x14ac:dyDescent="0.25">
      <c r="A56" s="68"/>
      <c r="B56" s="68"/>
      <c r="C56" s="2" t="s">
        <v>356</v>
      </c>
      <c r="D56" s="39">
        <f>D53+D54+D55</f>
        <v>3041.3</v>
      </c>
    </row>
    <row r="57" spans="1:4" ht="30" x14ac:dyDescent="0.25">
      <c r="A57" s="68" t="s">
        <v>357</v>
      </c>
      <c r="B57" s="68" t="s">
        <v>358</v>
      </c>
      <c r="C57" s="2" t="s">
        <v>359</v>
      </c>
      <c r="D57" s="5">
        <f>IF(D59&gt;0, D58*100/D59, 0)</f>
        <v>100</v>
      </c>
    </row>
    <row r="58" spans="1:4" ht="60" x14ac:dyDescent="0.25">
      <c r="A58" s="68"/>
      <c r="B58" s="68"/>
      <c r="C58" s="2" t="s">
        <v>360</v>
      </c>
      <c r="D58" s="30">
        <v>6</v>
      </c>
    </row>
    <row r="59" spans="1:4" ht="45" x14ac:dyDescent="0.25">
      <c r="A59" s="68"/>
      <c r="B59" s="68"/>
      <c r="C59" s="2" t="s">
        <v>361</v>
      </c>
      <c r="D59" s="30">
        <v>6</v>
      </c>
    </row>
    <row r="60" spans="1:4" ht="30" x14ac:dyDescent="0.25">
      <c r="A60" s="68"/>
      <c r="B60" s="68" t="s">
        <v>362</v>
      </c>
      <c r="C60" s="2" t="s">
        <v>359</v>
      </c>
      <c r="D60" s="5">
        <f>IF(D62&gt;0, D61*100/D62, 0)</f>
        <v>100</v>
      </c>
    </row>
    <row r="61" spans="1:4" ht="45" x14ac:dyDescent="0.25">
      <c r="A61" s="68"/>
      <c r="B61" s="68"/>
      <c r="C61" s="2" t="s">
        <v>363</v>
      </c>
      <c r="D61" s="3">
        <v>6</v>
      </c>
    </row>
    <row r="62" spans="1:4" ht="45" x14ac:dyDescent="0.25">
      <c r="A62" s="68"/>
      <c r="B62" s="68"/>
      <c r="C62" s="2" t="s">
        <v>364</v>
      </c>
      <c r="D62" s="3">
        <v>6</v>
      </c>
    </row>
    <row r="63" spans="1:4" ht="30" x14ac:dyDescent="0.25">
      <c r="A63" s="68"/>
      <c r="B63" s="68" t="s">
        <v>365</v>
      </c>
      <c r="C63" s="2" t="s">
        <v>359</v>
      </c>
      <c r="D63" s="5">
        <f>IF(D65&gt;0, D64*100/D65, 0)</f>
        <v>0</v>
      </c>
    </row>
    <row r="64" spans="1:4" ht="60" x14ac:dyDescent="0.25">
      <c r="A64" s="68"/>
      <c r="B64" s="68"/>
      <c r="C64" s="2" t="s">
        <v>366</v>
      </c>
      <c r="D64" s="30">
        <v>0</v>
      </c>
    </row>
    <row r="65" spans="1:4" ht="45" x14ac:dyDescent="0.25">
      <c r="A65" s="68"/>
      <c r="B65" s="68"/>
      <c r="C65" s="2" t="s">
        <v>367</v>
      </c>
      <c r="D65" s="30">
        <v>0</v>
      </c>
    </row>
    <row r="66" spans="1:4" ht="60" x14ac:dyDescent="0.25">
      <c r="A66" s="68" t="s">
        <v>368</v>
      </c>
      <c r="B66" s="68" t="s">
        <v>369</v>
      </c>
      <c r="C66" s="2" t="s">
        <v>370</v>
      </c>
      <c r="D66" s="54">
        <f>IF(D68&gt;0, D67*100/D68, 0)</f>
        <v>133.33333333333334</v>
      </c>
    </row>
    <row r="67" spans="1:4" ht="45" x14ac:dyDescent="0.25">
      <c r="A67" s="68"/>
      <c r="B67" s="68"/>
      <c r="C67" s="2" t="s">
        <v>371</v>
      </c>
      <c r="D67" s="30">
        <v>8</v>
      </c>
    </row>
    <row r="68" spans="1:4" ht="45" x14ac:dyDescent="0.25">
      <c r="A68" s="68"/>
      <c r="B68" s="68"/>
      <c r="C68" s="2" t="s">
        <v>372</v>
      </c>
      <c r="D68" s="30">
        <v>6</v>
      </c>
    </row>
    <row r="69" spans="1:4" ht="45" x14ac:dyDescent="0.25">
      <c r="A69" s="68" t="s">
        <v>373</v>
      </c>
      <c r="B69" s="68" t="s">
        <v>374</v>
      </c>
      <c r="C69" s="2" t="s">
        <v>375</v>
      </c>
      <c r="D69" s="5">
        <f>IF(D71&gt;0, D70*100/D71, 0)</f>
        <v>103.49192779403543</v>
      </c>
    </row>
    <row r="70" spans="1:4" ht="45" x14ac:dyDescent="0.25">
      <c r="A70" s="68"/>
      <c r="B70" s="68"/>
      <c r="C70" s="2" t="s">
        <v>376</v>
      </c>
      <c r="D70" s="3">
        <v>3147.5</v>
      </c>
    </row>
    <row r="71" spans="1:4" ht="60" x14ac:dyDescent="0.25">
      <c r="A71" s="68"/>
      <c r="B71" s="68"/>
      <c r="C71" s="2" t="s">
        <v>377</v>
      </c>
      <c r="D71" s="3">
        <v>3041.3</v>
      </c>
    </row>
    <row r="72" spans="1:4" ht="45" x14ac:dyDescent="0.25">
      <c r="A72" s="2" t="s">
        <v>19</v>
      </c>
      <c r="B72" s="2" t="s">
        <v>378</v>
      </c>
      <c r="C72" s="2"/>
      <c r="D72" s="2"/>
    </row>
    <row r="73" spans="1:4" x14ac:dyDescent="0.25">
      <c r="A73" s="68" t="s">
        <v>141</v>
      </c>
      <c r="B73" s="68" t="s">
        <v>379</v>
      </c>
      <c r="C73" s="2" t="s">
        <v>380</v>
      </c>
      <c r="D73" s="3"/>
    </row>
    <row r="74" spans="1:4" x14ac:dyDescent="0.25">
      <c r="A74" s="68"/>
      <c r="B74" s="68"/>
      <c r="C74" s="2" t="s">
        <v>381</v>
      </c>
      <c r="D74" s="3"/>
    </row>
    <row r="75" spans="1:4" ht="120" x14ac:dyDescent="0.25">
      <c r="A75" s="2" t="s">
        <v>27</v>
      </c>
      <c r="B75" s="2" t="s">
        <v>382</v>
      </c>
      <c r="C75" s="2"/>
      <c r="D75" s="2"/>
    </row>
    <row r="76" spans="1:4" ht="90" x14ac:dyDescent="0.25">
      <c r="A76" s="68" t="s">
        <v>383</v>
      </c>
      <c r="B76" s="68" t="s">
        <v>384</v>
      </c>
      <c r="C76" s="2" t="s">
        <v>385</v>
      </c>
      <c r="D76" s="30">
        <v>13</v>
      </c>
    </row>
    <row r="77" spans="1:4" ht="45" x14ac:dyDescent="0.25">
      <c r="A77" s="68"/>
      <c r="B77" s="68"/>
      <c r="C77" s="2" t="s">
        <v>386</v>
      </c>
      <c r="D77" s="3">
        <v>0</v>
      </c>
    </row>
    <row r="78" spans="1:4" ht="105" x14ac:dyDescent="0.25">
      <c r="A78" s="68"/>
      <c r="B78" s="68"/>
      <c r="C78" s="2" t="s">
        <v>387</v>
      </c>
      <c r="D78" s="30">
        <v>3515.7</v>
      </c>
    </row>
    <row r="79" spans="1:4" ht="75" x14ac:dyDescent="0.25">
      <c r="A79" s="68" t="s">
        <v>388</v>
      </c>
      <c r="B79" s="68" t="s">
        <v>389</v>
      </c>
      <c r="C79" s="2" t="s">
        <v>390</v>
      </c>
      <c r="D79" s="30">
        <v>13</v>
      </c>
    </row>
    <row r="80" spans="1:4" ht="45" x14ac:dyDescent="0.25">
      <c r="A80" s="68"/>
      <c r="B80" s="68"/>
      <c r="C80" s="2" t="s">
        <v>386</v>
      </c>
      <c r="D80" s="61">
        <v>0</v>
      </c>
    </row>
    <row r="81" spans="1:4" ht="60" x14ac:dyDescent="0.25">
      <c r="A81" s="68"/>
      <c r="B81" s="68"/>
      <c r="C81" s="2" t="s">
        <v>391</v>
      </c>
      <c r="D81" s="30">
        <v>3515.7</v>
      </c>
    </row>
    <row r="82" spans="1:4" ht="30" x14ac:dyDescent="0.25">
      <c r="A82" s="2" t="s">
        <v>31</v>
      </c>
      <c r="B82" s="2" t="s">
        <v>392</v>
      </c>
      <c r="C82" s="2"/>
      <c r="D82" s="2"/>
    </row>
    <row r="83" spans="1:4" ht="75" x14ac:dyDescent="0.25">
      <c r="A83" s="68" t="s">
        <v>155</v>
      </c>
      <c r="B83" s="68" t="s">
        <v>393</v>
      </c>
      <c r="C83" s="2" t="s">
        <v>394</v>
      </c>
      <c r="D83" s="2" t="s">
        <v>630</v>
      </c>
    </row>
    <row r="84" spans="1:4" ht="60" x14ac:dyDescent="0.25">
      <c r="A84" s="68"/>
      <c r="B84" s="68"/>
      <c r="C84" s="2" t="s">
        <v>395</v>
      </c>
      <c r="D84" s="15" t="s">
        <v>631</v>
      </c>
    </row>
    <row r="85" spans="1:4" ht="30" x14ac:dyDescent="0.25">
      <c r="A85" s="2" t="s">
        <v>156</v>
      </c>
      <c r="B85" s="2" t="s">
        <v>396</v>
      </c>
      <c r="C85" s="2" t="s">
        <v>397</v>
      </c>
      <c r="D85" s="56">
        <v>1.3</v>
      </c>
    </row>
    <row r="86" spans="1:4" ht="30" x14ac:dyDescent="0.25">
      <c r="A86" s="2" t="s">
        <v>157</v>
      </c>
      <c r="B86" s="2" t="s">
        <v>398</v>
      </c>
      <c r="C86" s="2" t="s">
        <v>133</v>
      </c>
      <c r="D86" s="56">
        <v>0</v>
      </c>
    </row>
  </sheetData>
  <mergeCells count="47">
    <mergeCell ref="B76:B78"/>
    <mergeCell ref="A76:A78"/>
    <mergeCell ref="B79:B81"/>
    <mergeCell ref="A79:A81"/>
    <mergeCell ref="B83:B84"/>
    <mergeCell ref="A83:A84"/>
    <mergeCell ref="B66:B68"/>
    <mergeCell ref="A66:A68"/>
    <mergeCell ref="B69:B71"/>
    <mergeCell ref="A69:A71"/>
    <mergeCell ref="B73:B74"/>
    <mergeCell ref="A73:A74"/>
    <mergeCell ref="B57:B59"/>
    <mergeCell ref="A57:A59"/>
    <mergeCell ref="B60:B62"/>
    <mergeCell ref="A60:A62"/>
    <mergeCell ref="B63:B65"/>
    <mergeCell ref="A63:A65"/>
    <mergeCell ref="B45:B48"/>
    <mergeCell ref="A45:A48"/>
    <mergeCell ref="B49:B52"/>
    <mergeCell ref="A49:A52"/>
    <mergeCell ref="B53:B56"/>
    <mergeCell ref="A53:A56"/>
    <mergeCell ref="B33:B35"/>
    <mergeCell ref="A33:A35"/>
    <mergeCell ref="B37:B40"/>
    <mergeCell ref="A37:A40"/>
    <mergeCell ref="B41:B44"/>
    <mergeCell ref="A41:A44"/>
    <mergeCell ref="B25:B26"/>
    <mergeCell ref="A25:A26"/>
    <mergeCell ref="B27:B28"/>
    <mergeCell ref="A27:A28"/>
    <mergeCell ref="B29:B30"/>
    <mergeCell ref="A29:A30"/>
    <mergeCell ref="B10:B14"/>
    <mergeCell ref="A10:A14"/>
    <mergeCell ref="B15:B19"/>
    <mergeCell ref="A15:A19"/>
    <mergeCell ref="B20:B24"/>
    <mergeCell ref="A20:A24"/>
    <mergeCell ref="A1:D1"/>
    <mergeCell ref="A2:D2"/>
    <mergeCell ref="A3:D3"/>
    <mergeCell ref="B7:B9"/>
    <mergeCell ref="A7:A9"/>
  </mergeCells>
  <hyperlinks>
    <hyperlink ref="D9" r:id="rId1"/>
    <hyperlink ref="D84" r:id="rId2"/>
  </hyperlinks>
  <pageMargins left="0.7" right="0.7" top="0.75" bottom="0.75" header="0.3" footer="0.3"/>
  <pageSetup paperSize="9" scale="55"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2"/>
  <sheetViews>
    <sheetView zoomScale="85" zoomScaleNormal="85" workbookViewId="0">
      <pane xSplit="3" ySplit="5" topLeftCell="D114" activePane="bottomRight" state="frozen"/>
      <selection pane="topRight"/>
      <selection pane="bottomLeft"/>
      <selection pane="bottomRight" activeCell="D102" sqref="D102:D107"/>
    </sheetView>
  </sheetViews>
  <sheetFormatPr defaultRowHeight="15" x14ac:dyDescent="0.25"/>
  <cols>
    <col min="1" max="1" width="4.85546875" customWidth="1"/>
    <col min="2" max="3" width="50" customWidth="1"/>
    <col min="4" max="4" width="43" customWidth="1"/>
  </cols>
  <sheetData>
    <row r="1" spans="1:4" x14ac:dyDescent="0.25">
      <c r="A1" s="66" t="s">
        <v>399</v>
      </c>
      <c r="B1" s="67"/>
      <c r="C1" s="67"/>
      <c r="D1" s="67"/>
    </row>
    <row r="2" spans="1:4" x14ac:dyDescent="0.25">
      <c r="A2" s="66" t="s">
        <v>2</v>
      </c>
      <c r="B2" s="67"/>
      <c r="C2" s="67"/>
      <c r="D2" s="67"/>
    </row>
    <row r="3" spans="1:4" x14ac:dyDescent="0.25">
      <c r="A3" s="66"/>
      <c r="B3" s="67"/>
      <c r="C3" s="67"/>
      <c r="D3" s="67"/>
    </row>
    <row r="4" spans="1:4" ht="30" x14ac:dyDescent="0.25">
      <c r="A4" s="1" t="s">
        <v>8</v>
      </c>
      <c r="B4" s="1" t="s">
        <v>293</v>
      </c>
      <c r="C4" s="1" t="s">
        <v>10</v>
      </c>
      <c r="D4" s="1" t="s">
        <v>295</v>
      </c>
    </row>
    <row r="5" spans="1:4" x14ac:dyDescent="0.25">
      <c r="A5" s="1" t="s">
        <v>12</v>
      </c>
      <c r="B5" s="1">
        <v>2</v>
      </c>
      <c r="C5" s="1">
        <v>3</v>
      </c>
      <c r="D5" s="1">
        <v>4</v>
      </c>
    </row>
    <row r="6" spans="1:4" ht="120" x14ac:dyDescent="0.25">
      <c r="A6" s="2" t="s">
        <v>12</v>
      </c>
      <c r="B6" s="2" t="s">
        <v>400</v>
      </c>
      <c r="C6" s="2"/>
      <c r="D6" s="2"/>
    </row>
    <row r="7" spans="1:4" ht="218.25" customHeight="1" x14ac:dyDescent="0.25">
      <c r="A7" s="68" t="s">
        <v>135</v>
      </c>
      <c r="B7" s="68" t="s">
        <v>401</v>
      </c>
      <c r="C7" s="2" t="s">
        <v>402</v>
      </c>
      <c r="D7" s="2" t="s">
        <v>607</v>
      </c>
    </row>
    <row r="8" spans="1:4" ht="165" x14ac:dyDescent="0.25">
      <c r="A8" s="68"/>
      <c r="B8" s="68"/>
      <c r="C8" s="2" t="s">
        <v>403</v>
      </c>
      <c r="D8" s="2" t="s">
        <v>608</v>
      </c>
    </row>
    <row r="9" spans="1:4" ht="45" x14ac:dyDescent="0.25">
      <c r="A9" s="68"/>
      <c r="B9" s="68"/>
      <c r="C9" s="2" t="s">
        <v>404</v>
      </c>
      <c r="D9" s="15" t="s">
        <v>609</v>
      </c>
    </row>
    <row r="10" spans="1:4" ht="30" x14ac:dyDescent="0.25">
      <c r="A10" s="68" t="s">
        <v>301</v>
      </c>
      <c r="B10" s="68" t="s">
        <v>405</v>
      </c>
      <c r="C10" s="2" t="s">
        <v>406</v>
      </c>
      <c r="D10" s="55">
        <v>75700.399999999994</v>
      </c>
    </row>
    <row r="11" spans="1:4" ht="30" x14ac:dyDescent="0.25">
      <c r="A11" s="68"/>
      <c r="B11" s="68"/>
      <c r="C11" s="2" t="s">
        <v>407</v>
      </c>
      <c r="D11" s="55">
        <v>36122</v>
      </c>
    </row>
    <row r="12" spans="1:4" ht="60" x14ac:dyDescent="0.25">
      <c r="A12" s="68"/>
      <c r="B12" s="68"/>
      <c r="C12" s="2" t="s">
        <v>408</v>
      </c>
      <c r="D12" s="5">
        <f>IF(D10&gt;0, D11*100/D10, 0)</f>
        <v>47.717053014250922</v>
      </c>
    </row>
    <row r="13" spans="1:4" ht="30" x14ac:dyDescent="0.25">
      <c r="A13" s="68"/>
      <c r="B13" s="68"/>
      <c r="C13" s="2" t="s">
        <v>409</v>
      </c>
      <c r="D13" s="55">
        <v>9048</v>
      </c>
    </row>
    <row r="14" spans="1:4" ht="30" x14ac:dyDescent="0.25">
      <c r="A14" s="68"/>
      <c r="B14" s="68"/>
      <c r="C14" s="2" t="s">
        <v>410</v>
      </c>
      <c r="D14" s="55">
        <v>102774.39999999999</v>
      </c>
    </row>
    <row r="15" spans="1:4" ht="30" x14ac:dyDescent="0.25">
      <c r="A15" s="68" t="s">
        <v>308</v>
      </c>
      <c r="B15" s="68" t="s">
        <v>309</v>
      </c>
      <c r="C15" s="2" t="s">
        <v>411</v>
      </c>
      <c r="D15" s="3">
        <v>67.400000000000006</v>
      </c>
    </row>
    <row r="16" spans="1:4" ht="30" x14ac:dyDescent="0.25">
      <c r="A16" s="68"/>
      <c r="B16" s="68"/>
      <c r="C16" s="2" t="s">
        <v>412</v>
      </c>
      <c r="D16" s="3">
        <v>0</v>
      </c>
    </row>
    <row r="17" spans="1:4" ht="60" x14ac:dyDescent="0.25">
      <c r="A17" s="68"/>
      <c r="B17" s="68"/>
      <c r="C17" s="2" t="s">
        <v>408</v>
      </c>
      <c r="D17" s="5">
        <f>IF(D15&gt;0, D16*100/D15, 0)</f>
        <v>0</v>
      </c>
    </row>
    <row r="18" spans="1:4" ht="30" x14ac:dyDescent="0.25">
      <c r="A18" s="68"/>
      <c r="B18" s="68"/>
      <c r="C18" s="2" t="s">
        <v>413</v>
      </c>
      <c r="D18" s="3">
        <v>0</v>
      </c>
    </row>
    <row r="19" spans="1:4" ht="30" x14ac:dyDescent="0.25">
      <c r="A19" s="68"/>
      <c r="B19" s="68"/>
      <c r="C19" s="2" t="s">
        <v>414</v>
      </c>
      <c r="D19" s="35">
        <f>D16 + D15 - D18</f>
        <v>67.400000000000006</v>
      </c>
    </row>
    <row r="20" spans="1:4" ht="30" x14ac:dyDescent="0.25">
      <c r="A20" s="68" t="s">
        <v>137</v>
      </c>
      <c r="B20" s="68" t="s">
        <v>310</v>
      </c>
      <c r="C20" s="2" t="s">
        <v>415</v>
      </c>
      <c r="D20" s="3">
        <v>1</v>
      </c>
    </row>
    <row r="21" spans="1:4" ht="30" x14ac:dyDescent="0.25">
      <c r="A21" s="68"/>
      <c r="B21" s="68"/>
      <c r="C21" s="2" t="s">
        <v>416</v>
      </c>
      <c r="D21" s="3"/>
    </row>
    <row r="22" spans="1:4" ht="60" x14ac:dyDescent="0.25">
      <c r="A22" s="68"/>
      <c r="B22" s="68"/>
      <c r="C22" s="2" t="s">
        <v>417</v>
      </c>
      <c r="D22" s="5">
        <f>IF(D20&gt;0, D21*100/D20, 0)</f>
        <v>0</v>
      </c>
    </row>
    <row r="23" spans="1:4" ht="30" x14ac:dyDescent="0.25">
      <c r="A23" s="68"/>
      <c r="B23" s="68"/>
      <c r="C23" s="2" t="s">
        <v>418</v>
      </c>
      <c r="D23" s="3"/>
    </row>
    <row r="24" spans="1:4" ht="30" x14ac:dyDescent="0.25">
      <c r="A24" s="68"/>
      <c r="B24" s="68"/>
      <c r="C24" s="2" t="s">
        <v>419</v>
      </c>
      <c r="D24" s="4">
        <f>D21 + D20 - D23</f>
        <v>1</v>
      </c>
    </row>
    <row r="25" spans="1:4" x14ac:dyDescent="0.25">
      <c r="A25" s="68" t="s">
        <v>138</v>
      </c>
      <c r="B25" s="68" t="s">
        <v>420</v>
      </c>
      <c r="C25" s="2" t="s">
        <v>317</v>
      </c>
      <c r="D25" s="3">
        <v>20</v>
      </c>
    </row>
    <row r="26" spans="1:4" ht="45" x14ac:dyDescent="0.25">
      <c r="A26" s="68"/>
      <c r="B26" s="68"/>
      <c r="C26" s="2" t="s">
        <v>421</v>
      </c>
      <c r="D26" s="3"/>
    </row>
    <row r="27" spans="1:4" x14ac:dyDescent="0.25">
      <c r="A27" s="68" t="s">
        <v>139</v>
      </c>
      <c r="B27" s="68" t="s">
        <v>422</v>
      </c>
      <c r="C27" s="2" t="s">
        <v>317</v>
      </c>
      <c r="D27" s="3"/>
    </row>
    <row r="28" spans="1:4" ht="45" x14ac:dyDescent="0.25">
      <c r="A28" s="68"/>
      <c r="B28" s="68"/>
      <c r="C28" s="2" t="s">
        <v>421</v>
      </c>
      <c r="D28" s="3"/>
    </row>
    <row r="29" spans="1:4" x14ac:dyDescent="0.25">
      <c r="A29" s="68" t="s">
        <v>320</v>
      </c>
      <c r="B29" s="68" t="s">
        <v>423</v>
      </c>
      <c r="C29" s="2" t="s">
        <v>317</v>
      </c>
      <c r="D29" s="4">
        <f>D24+D25+D27</f>
        <v>21</v>
      </c>
    </row>
    <row r="30" spans="1:4" ht="45" x14ac:dyDescent="0.25">
      <c r="A30" s="68"/>
      <c r="B30" s="68"/>
      <c r="C30" s="2" t="s">
        <v>421</v>
      </c>
      <c r="D30" s="4"/>
    </row>
    <row r="31" spans="1:4" ht="60" x14ac:dyDescent="0.25">
      <c r="A31" s="2" t="s">
        <v>322</v>
      </c>
      <c r="B31" s="2" t="s">
        <v>424</v>
      </c>
      <c r="C31" s="2" t="s">
        <v>324</v>
      </c>
      <c r="D31" s="5">
        <f>IF(D29&gt;0, D30*100/D29, 0)</f>
        <v>0</v>
      </c>
    </row>
    <row r="32" spans="1:4" ht="90" x14ac:dyDescent="0.25">
      <c r="A32" s="2" t="s">
        <v>325</v>
      </c>
      <c r="B32" s="2" t="s">
        <v>425</v>
      </c>
      <c r="C32" s="2" t="s">
        <v>426</v>
      </c>
      <c r="D32" s="2" t="s">
        <v>603</v>
      </c>
    </row>
    <row r="33" spans="1:4" ht="30" x14ac:dyDescent="0.25">
      <c r="A33" s="68" t="s">
        <v>328</v>
      </c>
      <c r="B33" s="68" t="s">
        <v>427</v>
      </c>
      <c r="C33" s="2" t="s">
        <v>330</v>
      </c>
      <c r="D33" s="2" t="s">
        <v>605</v>
      </c>
    </row>
    <row r="34" spans="1:4" x14ac:dyDescent="0.25">
      <c r="A34" s="68"/>
      <c r="B34" s="68"/>
      <c r="C34" s="2" t="s">
        <v>331</v>
      </c>
      <c r="D34" s="2" t="s">
        <v>604</v>
      </c>
    </row>
    <row r="35" spans="1:4" ht="30" x14ac:dyDescent="0.25">
      <c r="A35" s="68"/>
      <c r="B35" s="68"/>
      <c r="C35" s="2" t="s">
        <v>332</v>
      </c>
      <c r="D35" s="2" t="s">
        <v>604</v>
      </c>
    </row>
    <row r="36" spans="1:4" ht="90" x14ac:dyDescent="0.25">
      <c r="A36" s="2" t="s">
        <v>333</v>
      </c>
      <c r="B36" s="2" t="s">
        <v>428</v>
      </c>
      <c r="C36" s="2" t="s">
        <v>429</v>
      </c>
      <c r="D36" s="40" t="s">
        <v>610</v>
      </c>
    </row>
    <row r="37" spans="1:4" x14ac:dyDescent="0.25">
      <c r="A37" s="68" t="s">
        <v>336</v>
      </c>
      <c r="B37" s="68" t="s">
        <v>430</v>
      </c>
      <c r="C37" s="2" t="s">
        <v>338</v>
      </c>
      <c r="D37" s="3"/>
    </row>
    <row r="38" spans="1:4" x14ac:dyDescent="0.25">
      <c r="A38" s="68"/>
      <c r="B38" s="68"/>
      <c r="C38" s="2" t="s">
        <v>431</v>
      </c>
      <c r="D38" s="3"/>
    </row>
    <row r="39" spans="1:4" x14ac:dyDescent="0.25">
      <c r="A39" s="68"/>
      <c r="B39" s="68"/>
      <c r="C39" s="2" t="s">
        <v>339</v>
      </c>
      <c r="D39" s="3"/>
    </row>
    <row r="40" spans="1:4" x14ac:dyDescent="0.25">
      <c r="A40" s="68"/>
      <c r="B40" s="68"/>
      <c r="C40" s="2" t="s">
        <v>431</v>
      </c>
      <c r="D40" s="3"/>
    </row>
    <row r="41" spans="1:4" ht="30" x14ac:dyDescent="0.25">
      <c r="A41" s="68"/>
      <c r="B41" s="68"/>
      <c r="C41" s="2" t="s">
        <v>340</v>
      </c>
      <c r="D41" s="3"/>
    </row>
    <row r="42" spans="1:4" x14ac:dyDescent="0.25">
      <c r="A42" s="68"/>
      <c r="B42" s="68"/>
      <c r="C42" s="2" t="s">
        <v>431</v>
      </c>
      <c r="D42" s="3"/>
    </row>
    <row r="43" spans="1:4" ht="45" x14ac:dyDescent="0.25">
      <c r="A43" s="68"/>
      <c r="B43" s="68"/>
      <c r="C43" s="2" t="s">
        <v>432</v>
      </c>
      <c r="D43" s="4">
        <f>D37+D39+D41</f>
        <v>0</v>
      </c>
    </row>
    <row r="44" spans="1:4" ht="30" x14ac:dyDescent="0.25">
      <c r="A44" s="68"/>
      <c r="B44" s="68"/>
      <c r="C44" s="2" t="s">
        <v>433</v>
      </c>
      <c r="D44" s="4">
        <f>D38+D40+D42</f>
        <v>0</v>
      </c>
    </row>
    <row r="45" spans="1:4" x14ac:dyDescent="0.25">
      <c r="A45" s="68" t="s">
        <v>342</v>
      </c>
      <c r="B45" s="68" t="s">
        <v>434</v>
      </c>
      <c r="C45" s="2" t="s">
        <v>338</v>
      </c>
      <c r="D45" s="3"/>
    </row>
    <row r="46" spans="1:4" x14ac:dyDescent="0.25">
      <c r="A46" s="68"/>
      <c r="B46" s="68"/>
      <c r="C46" s="2" t="s">
        <v>431</v>
      </c>
      <c r="D46" s="3"/>
    </row>
    <row r="47" spans="1:4" x14ac:dyDescent="0.25">
      <c r="A47" s="68"/>
      <c r="B47" s="68"/>
      <c r="C47" s="2" t="s">
        <v>339</v>
      </c>
      <c r="D47" s="3"/>
    </row>
    <row r="48" spans="1:4" x14ac:dyDescent="0.25">
      <c r="A48" s="68"/>
      <c r="B48" s="68"/>
      <c r="C48" s="2" t="s">
        <v>431</v>
      </c>
      <c r="D48" s="3"/>
    </row>
    <row r="49" spans="1:4" ht="30" x14ac:dyDescent="0.25">
      <c r="A49" s="68"/>
      <c r="B49" s="68"/>
      <c r="C49" s="2" t="s">
        <v>340</v>
      </c>
      <c r="D49" s="3"/>
    </row>
    <row r="50" spans="1:4" x14ac:dyDescent="0.25">
      <c r="A50" s="68"/>
      <c r="B50" s="68"/>
      <c r="C50" s="2" t="s">
        <v>431</v>
      </c>
      <c r="D50" s="3"/>
    </row>
    <row r="51" spans="1:4" ht="45" x14ac:dyDescent="0.25">
      <c r="A51" s="68"/>
      <c r="B51" s="68"/>
      <c r="C51" s="2" t="s">
        <v>435</v>
      </c>
      <c r="D51" s="4">
        <f>D45+D47+D49</f>
        <v>0</v>
      </c>
    </row>
    <row r="52" spans="1:4" x14ac:dyDescent="0.25">
      <c r="A52" s="68"/>
      <c r="B52" s="68"/>
      <c r="C52" s="2" t="s">
        <v>431</v>
      </c>
      <c r="D52" s="4">
        <f>D46+D48+D50</f>
        <v>0</v>
      </c>
    </row>
    <row r="53" spans="1:4" x14ac:dyDescent="0.25">
      <c r="A53" s="68" t="s">
        <v>345</v>
      </c>
      <c r="B53" s="68" t="s">
        <v>434</v>
      </c>
      <c r="C53" s="2" t="s">
        <v>338</v>
      </c>
      <c r="D53" s="3"/>
    </row>
    <row r="54" spans="1:4" x14ac:dyDescent="0.25">
      <c r="A54" s="68"/>
      <c r="B54" s="68"/>
      <c r="C54" s="2" t="s">
        <v>431</v>
      </c>
      <c r="D54" s="3"/>
    </row>
    <row r="55" spans="1:4" x14ac:dyDescent="0.25">
      <c r="A55" s="68"/>
      <c r="B55" s="68"/>
      <c r="C55" s="2" t="s">
        <v>339</v>
      </c>
      <c r="D55" s="3"/>
    </row>
    <row r="56" spans="1:4" x14ac:dyDescent="0.25">
      <c r="A56" s="68"/>
      <c r="B56" s="68"/>
      <c r="C56" s="2" t="s">
        <v>431</v>
      </c>
      <c r="D56" s="3"/>
    </row>
    <row r="57" spans="1:4" ht="30" x14ac:dyDescent="0.25">
      <c r="A57" s="68"/>
      <c r="B57" s="68"/>
      <c r="C57" s="2" t="s">
        <v>340</v>
      </c>
      <c r="D57" s="3"/>
    </row>
    <row r="58" spans="1:4" x14ac:dyDescent="0.25">
      <c r="A58" s="68"/>
      <c r="B58" s="68"/>
      <c r="C58" s="2" t="s">
        <v>431</v>
      </c>
      <c r="D58" s="3"/>
    </row>
    <row r="59" spans="1:4" ht="30" x14ac:dyDescent="0.25">
      <c r="A59" s="68"/>
      <c r="B59" s="68"/>
      <c r="C59" s="2" t="s">
        <v>436</v>
      </c>
      <c r="D59" s="4">
        <f>D53+D55+D57</f>
        <v>0</v>
      </c>
    </row>
    <row r="60" spans="1:4" x14ac:dyDescent="0.25">
      <c r="A60" s="68"/>
      <c r="B60" s="68"/>
      <c r="C60" s="2" t="s">
        <v>431</v>
      </c>
      <c r="D60" s="4">
        <f>D54+D56+D58</f>
        <v>0</v>
      </c>
    </row>
    <row r="61" spans="1:4" x14ac:dyDescent="0.25">
      <c r="A61" s="68" t="s">
        <v>348</v>
      </c>
      <c r="B61" s="68" t="s">
        <v>437</v>
      </c>
      <c r="C61" s="2" t="s">
        <v>350</v>
      </c>
      <c r="D61" s="3"/>
    </row>
    <row r="62" spans="1:4" ht="30" x14ac:dyDescent="0.25">
      <c r="A62" s="68"/>
      <c r="B62" s="68"/>
      <c r="C62" s="2" t="s">
        <v>438</v>
      </c>
      <c r="D62" s="3"/>
    </row>
    <row r="63" spans="1:4" x14ac:dyDescent="0.25">
      <c r="A63" s="68"/>
      <c r="B63" s="68"/>
      <c r="C63" s="2" t="s">
        <v>351</v>
      </c>
      <c r="D63" s="3"/>
    </row>
    <row r="64" spans="1:4" ht="30" x14ac:dyDescent="0.25">
      <c r="A64" s="68"/>
      <c r="B64" s="68"/>
      <c r="C64" s="2" t="s">
        <v>438</v>
      </c>
      <c r="D64" s="3"/>
    </row>
    <row r="65" spans="1:4" ht="30" x14ac:dyDescent="0.25">
      <c r="A65" s="68"/>
      <c r="B65" s="68"/>
      <c r="C65" s="2" t="s">
        <v>352</v>
      </c>
      <c r="D65" s="3"/>
    </row>
    <row r="66" spans="1:4" ht="30" x14ac:dyDescent="0.25">
      <c r="A66" s="68"/>
      <c r="B66" s="68"/>
      <c r="C66" s="2" t="s">
        <v>438</v>
      </c>
      <c r="D66" s="3"/>
    </row>
    <row r="67" spans="1:4" ht="45" x14ac:dyDescent="0.25">
      <c r="A67" s="68"/>
      <c r="B67" s="68"/>
      <c r="C67" s="2" t="s">
        <v>439</v>
      </c>
      <c r="D67" s="4">
        <f>D61+D63+D65</f>
        <v>0</v>
      </c>
    </row>
    <row r="68" spans="1:4" ht="30" x14ac:dyDescent="0.25">
      <c r="A68" s="68"/>
      <c r="B68" s="68"/>
      <c r="C68" s="2" t="s">
        <v>438</v>
      </c>
      <c r="D68" s="4">
        <f>D62+D64+D66</f>
        <v>0</v>
      </c>
    </row>
    <row r="69" spans="1:4" x14ac:dyDescent="0.25">
      <c r="A69" s="68" t="s">
        <v>354</v>
      </c>
      <c r="B69" s="68" t="s">
        <v>440</v>
      </c>
      <c r="C69" s="2" t="s">
        <v>350</v>
      </c>
      <c r="D69" s="3"/>
    </row>
    <row r="70" spans="1:4" ht="30" x14ac:dyDescent="0.25">
      <c r="A70" s="68"/>
      <c r="B70" s="68"/>
      <c r="C70" s="2" t="s">
        <v>438</v>
      </c>
      <c r="D70" s="3"/>
    </row>
    <row r="71" spans="1:4" x14ac:dyDescent="0.25">
      <c r="A71" s="68"/>
      <c r="B71" s="68"/>
      <c r="C71" s="2" t="s">
        <v>351</v>
      </c>
      <c r="D71" s="3"/>
    </row>
    <row r="72" spans="1:4" ht="30" x14ac:dyDescent="0.25">
      <c r="A72" s="68"/>
      <c r="B72" s="68"/>
      <c r="C72" s="2" t="s">
        <v>438</v>
      </c>
      <c r="D72" s="3"/>
    </row>
    <row r="73" spans="1:4" ht="30" x14ac:dyDescent="0.25">
      <c r="A73" s="68"/>
      <c r="B73" s="68"/>
      <c r="C73" s="2" t="s">
        <v>352</v>
      </c>
      <c r="D73" s="3"/>
    </row>
    <row r="74" spans="1:4" ht="30" x14ac:dyDescent="0.25">
      <c r="A74" s="68"/>
      <c r="B74" s="68"/>
      <c r="C74" s="2" t="s">
        <v>438</v>
      </c>
      <c r="D74" s="3"/>
    </row>
    <row r="75" spans="1:4" ht="45" x14ac:dyDescent="0.25">
      <c r="A75" s="68"/>
      <c r="B75" s="68"/>
      <c r="C75" s="2" t="s">
        <v>439</v>
      </c>
      <c r="D75" s="4">
        <f>D69+D71+D73</f>
        <v>0</v>
      </c>
    </row>
    <row r="76" spans="1:4" ht="30" x14ac:dyDescent="0.25">
      <c r="A76" s="68"/>
      <c r="B76" s="68"/>
      <c r="C76" s="2" t="s">
        <v>438</v>
      </c>
      <c r="D76" s="4">
        <f>D70+D72+D74</f>
        <v>0</v>
      </c>
    </row>
    <row r="77" spans="1:4" ht="30" x14ac:dyDescent="0.25">
      <c r="A77" s="68" t="s">
        <v>357</v>
      </c>
      <c r="B77" s="68" t="s">
        <v>441</v>
      </c>
      <c r="C77" s="2" t="s">
        <v>359</v>
      </c>
      <c r="D77" s="5">
        <f>IF(D79&gt;0, D78*100/D79, 0)</f>
        <v>0</v>
      </c>
    </row>
    <row r="78" spans="1:4" ht="60" x14ac:dyDescent="0.25">
      <c r="A78" s="68"/>
      <c r="B78" s="68"/>
      <c r="C78" s="2" t="s">
        <v>442</v>
      </c>
      <c r="D78" s="3"/>
    </row>
    <row r="79" spans="1:4" ht="45" x14ac:dyDescent="0.25">
      <c r="A79" s="68"/>
      <c r="B79" s="68"/>
      <c r="C79" s="2" t="s">
        <v>443</v>
      </c>
      <c r="D79" s="3"/>
    </row>
    <row r="80" spans="1:4" ht="30" x14ac:dyDescent="0.25">
      <c r="A80" s="68"/>
      <c r="B80" s="68" t="s">
        <v>362</v>
      </c>
      <c r="C80" s="2" t="s">
        <v>359</v>
      </c>
      <c r="D80" s="5">
        <f>IF(D82&gt;0, D81*100/D82, 0)</f>
        <v>0</v>
      </c>
    </row>
    <row r="81" spans="1:4" ht="60" x14ac:dyDescent="0.25">
      <c r="A81" s="68"/>
      <c r="B81" s="68"/>
      <c r="C81" s="2" t="s">
        <v>444</v>
      </c>
      <c r="D81" s="3"/>
    </row>
    <row r="82" spans="1:4" ht="45" x14ac:dyDescent="0.25">
      <c r="A82" s="68"/>
      <c r="B82" s="68"/>
      <c r="C82" s="2" t="s">
        <v>445</v>
      </c>
      <c r="D82" s="3"/>
    </row>
    <row r="83" spans="1:4" ht="30" x14ac:dyDescent="0.25">
      <c r="A83" s="68"/>
      <c r="B83" s="68" t="s">
        <v>365</v>
      </c>
      <c r="C83" s="2" t="s">
        <v>359</v>
      </c>
      <c r="D83" s="5">
        <f>IF(D85&gt;0, D84*100/D85, 0)</f>
        <v>0</v>
      </c>
    </row>
    <row r="84" spans="1:4" ht="75" x14ac:dyDescent="0.25">
      <c r="A84" s="68"/>
      <c r="B84" s="68"/>
      <c r="C84" s="2" t="s">
        <v>446</v>
      </c>
      <c r="D84" s="3"/>
    </row>
    <row r="85" spans="1:4" ht="45" x14ac:dyDescent="0.25">
      <c r="A85" s="68"/>
      <c r="B85" s="68"/>
      <c r="C85" s="2" t="s">
        <v>447</v>
      </c>
      <c r="D85" s="3"/>
    </row>
    <row r="86" spans="1:4" ht="60" x14ac:dyDescent="0.25">
      <c r="A86" s="68" t="s">
        <v>368</v>
      </c>
      <c r="B86" s="68" t="s">
        <v>448</v>
      </c>
      <c r="C86" s="2" t="s">
        <v>449</v>
      </c>
      <c r="D86" s="5">
        <f>IF(D88&gt;0, (D88-D87)*100/D88, 0)</f>
        <v>0</v>
      </c>
    </row>
    <row r="87" spans="1:4" ht="45" x14ac:dyDescent="0.25">
      <c r="A87" s="68"/>
      <c r="B87" s="68"/>
      <c r="C87" s="2" t="s">
        <v>450</v>
      </c>
      <c r="D87" s="3"/>
    </row>
    <row r="88" spans="1:4" ht="45" x14ac:dyDescent="0.25">
      <c r="A88" s="68"/>
      <c r="B88" s="68"/>
      <c r="C88" s="2" t="s">
        <v>451</v>
      </c>
      <c r="D88" s="3"/>
    </row>
    <row r="89" spans="1:4" ht="45" x14ac:dyDescent="0.25">
      <c r="A89" s="68" t="s">
        <v>373</v>
      </c>
      <c r="B89" s="68" t="s">
        <v>452</v>
      </c>
      <c r="C89" s="2" t="s">
        <v>453</v>
      </c>
      <c r="D89" s="5">
        <f>IF(D91&gt;0, (D91-D90)*100/D91, 0)</f>
        <v>0</v>
      </c>
    </row>
    <row r="90" spans="1:4" ht="45" x14ac:dyDescent="0.25">
      <c r="A90" s="68"/>
      <c r="B90" s="68"/>
      <c r="C90" s="2" t="s">
        <v>454</v>
      </c>
      <c r="D90" s="3"/>
    </row>
    <row r="91" spans="1:4" ht="45" x14ac:dyDescent="0.25">
      <c r="A91" s="68"/>
      <c r="B91" s="68"/>
      <c r="C91" s="2" t="s">
        <v>455</v>
      </c>
      <c r="D91" s="3"/>
    </row>
    <row r="92" spans="1:4" ht="60" x14ac:dyDescent="0.25">
      <c r="A92" s="2" t="s">
        <v>19</v>
      </c>
      <c r="B92" s="2" t="s">
        <v>456</v>
      </c>
      <c r="C92" s="2"/>
      <c r="D92" s="2"/>
    </row>
    <row r="93" spans="1:4" x14ac:dyDescent="0.25">
      <c r="A93" s="68" t="s">
        <v>141</v>
      </c>
      <c r="B93" s="68" t="s">
        <v>457</v>
      </c>
      <c r="C93" s="2" t="s">
        <v>380</v>
      </c>
      <c r="D93" s="3"/>
    </row>
    <row r="94" spans="1:4" x14ac:dyDescent="0.25">
      <c r="A94" s="68"/>
      <c r="B94" s="68"/>
      <c r="C94" s="2" t="s">
        <v>381</v>
      </c>
      <c r="D94" s="3"/>
    </row>
    <row r="95" spans="1:4" ht="120" x14ac:dyDescent="0.25">
      <c r="A95" s="2" t="s">
        <v>27</v>
      </c>
      <c r="B95" s="2" t="s">
        <v>458</v>
      </c>
      <c r="C95" s="2"/>
      <c r="D95" s="2"/>
    </row>
    <row r="96" spans="1:4" ht="90" x14ac:dyDescent="0.25">
      <c r="A96" s="68" t="s">
        <v>383</v>
      </c>
      <c r="B96" s="68" t="s">
        <v>459</v>
      </c>
      <c r="C96" s="2" t="s">
        <v>460</v>
      </c>
      <c r="D96" s="3">
        <v>17</v>
      </c>
    </row>
    <row r="97" spans="1:4" ht="30" x14ac:dyDescent="0.25">
      <c r="A97" s="68"/>
      <c r="B97" s="68"/>
      <c r="C97" s="2" t="s">
        <v>461</v>
      </c>
      <c r="D97" s="3">
        <v>1</v>
      </c>
    </row>
    <row r="98" spans="1:4" ht="45" x14ac:dyDescent="0.25">
      <c r="A98" s="68"/>
      <c r="B98" s="68"/>
      <c r="C98" s="2" t="s">
        <v>462</v>
      </c>
      <c r="D98" s="30">
        <v>4</v>
      </c>
    </row>
    <row r="99" spans="1:4" ht="30" x14ac:dyDescent="0.25">
      <c r="A99" s="68"/>
      <c r="B99" s="68"/>
      <c r="C99" s="2" t="s">
        <v>463</v>
      </c>
      <c r="D99" s="3">
        <v>0</v>
      </c>
    </row>
    <row r="100" spans="1:4" ht="105" x14ac:dyDescent="0.25">
      <c r="A100" s="68"/>
      <c r="B100" s="68"/>
      <c r="C100" s="2" t="s">
        <v>464</v>
      </c>
      <c r="D100" s="3">
        <v>3145.5</v>
      </c>
    </row>
    <row r="101" spans="1:4" ht="30" x14ac:dyDescent="0.25">
      <c r="A101" s="68"/>
      <c r="B101" s="68"/>
      <c r="C101" s="2" t="s">
        <v>465</v>
      </c>
      <c r="D101" s="3">
        <v>26.3</v>
      </c>
    </row>
    <row r="102" spans="1:4" ht="105" x14ac:dyDescent="0.25">
      <c r="A102" s="68" t="s">
        <v>388</v>
      </c>
      <c r="B102" s="68" t="s">
        <v>466</v>
      </c>
      <c r="C102" s="2" t="s">
        <v>466</v>
      </c>
      <c r="D102" s="30">
        <v>17</v>
      </c>
    </row>
    <row r="103" spans="1:4" ht="30" x14ac:dyDescent="0.25">
      <c r="A103" s="68"/>
      <c r="B103" s="68"/>
      <c r="C103" s="2" t="s">
        <v>461</v>
      </c>
      <c r="D103" s="30">
        <v>1</v>
      </c>
    </row>
    <row r="104" spans="1:4" ht="45" x14ac:dyDescent="0.25">
      <c r="A104" s="68"/>
      <c r="B104" s="68"/>
      <c r="C104" s="2" t="s">
        <v>462</v>
      </c>
      <c r="D104" s="30">
        <v>4</v>
      </c>
    </row>
    <row r="105" spans="1:4" ht="30" x14ac:dyDescent="0.25">
      <c r="A105" s="68"/>
      <c r="B105" s="68"/>
      <c r="C105" s="2" t="s">
        <v>461</v>
      </c>
      <c r="D105" s="30">
        <v>0</v>
      </c>
    </row>
    <row r="106" spans="1:4" ht="75" x14ac:dyDescent="0.25">
      <c r="A106" s="68"/>
      <c r="B106" s="68"/>
      <c r="C106" s="2" t="s">
        <v>467</v>
      </c>
      <c r="D106" s="30">
        <v>3145.5</v>
      </c>
    </row>
    <row r="107" spans="1:4" ht="30" x14ac:dyDescent="0.25">
      <c r="A107" s="68"/>
      <c r="B107" s="68"/>
      <c r="C107" s="2" t="s">
        <v>468</v>
      </c>
      <c r="D107" s="30">
        <v>26.3</v>
      </c>
    </row>
    <row r="108" spans="1:4" ht="45" x14ac:dyDescent="0.25">
      <c r="A108" s="2" t="s">
        <v>31</v>
      </c>
      <c r="B108" s="2" t="s">
        <v>469</v>
      </c>
      <c r="C108" s="2"/>
      <c r="D108" s="2"/>
    </row>
    <row r="109" spans="1:4" ht="60" x14ac:dyDescent="0.25">
      <c r="A109" s="68" t="s">
        <v>155</v>
      </c>
      <c r="B109" s="68" t="s">
        <v>470</v>
      </c>
      <c r="C109" s="2" t="s">
        <v>471</v>
      </c>
      <c r="D109" s="59" t="s">
        <v>630</v>
      </c>
    </row>
    <row r="110" spans="1:4" ht="60" x14ac:dyDescent="0.25">
      <c r="A110" s="68"/>
      <c r="B110" s="68"/>
      <c r="C110" s="2" t="s">
        <v>395</v>
      </c>
      <c r="D110" s="15" t="s">
        <v>631</v>
      </c>
    </row>
    <row r="111" spans="1:4" ht="30" x14ac:dyDescent="0.25">
      <c r="A111" s="2" t="s">
        <v>156</v>
      </c>
      <c r="B111" s="2" t="s">
        <v>472</v>
      </c>
      <c r="C111" s="2" t="s">
        <v>397</v>
      </c>
      <c r="D111" s="60">
        <v>1.3</v>
      </c>
    </row>
    <row r="112" spans="1:4" ht="45" x14ac:dyDescent="0.25">
      <c r="A112" s="2" t="s">
        <v>157</v>
      </c>
      <c r="B112" s="2" t="s">
        <v>473</v>
      </c>
      <c r="C112" s="2" t="s">
        <v>133</v>
      </c>
      <c r="D112" s="60">
        <v>1</v>
      </c>
    </row>
  </sheetData>
  <mergeCells count="47">
    <mergeCell ref="B96:B101"/>
    <mergeCell ref="A96:A101"/>
    <mergeCell ref="B102:B107"/>
    <mergeCell ref="A102:A107"/>
    <mergeCell ref="B109:B110"/>
    <mergeCell ref="A109:A110"/>
    <mergeCell ref="B86:B88"/>
    <mergeCell ref="A86:A88"/>
    <mergeCell ref="B89:B91"/>
    <mergeCell ref="A89:A91"/>
    <mergeCell ref="B93:B94"/>
    <mergeCell ref="A93:A94"/>
    <mergeCell ref="B77:B79"/>
    <mergeCell ref="A77:A79"/>
    <mergeCell ref="B80:B82"/>
    <mergeCell ref="A80:A82"/>
    <mergeCell ref="B83:B85"/>
    <mergeCell ref="A83:A85"/>
    <mergeCell ref="B53:B60"/>
    <mergeCell ref="A53:A60"/>
    <mergeCell ref="B61:B68"/>
    <mergeCell ref="A61:A68"/>
    <mergeCell ref="B69:B76"/>
    <mergeCell ref="A69:A76"/>
    <mergeCell ref="B33:B35"/>
    <mergeCell ref="A33:A35"/>
    <mergeCell ref="B37:B44"/>
    <mergeCell ref="A37:A44"/>
    <mergeCell ref="B45:B52"/>
    <mergeCell ref="A45:A52"/>
    <mergeCell ref="B25:B26"/>
    <mergeCell ref="A25:A26"/>
    <mergeCell ref="B27:B28"/>
    <mergeCell ref="A27:A28"/>
    <mergeCell ref="B29:B30"/>
    <mergeCell ref="A29:A30"/>
    <mergeCell ref="B10:B14"/>
    <mergeCell ref="A10:A14"/>
    <mergeCell ref="B15:B19"/>
    <mergeCell ref="A15:A19"/>
    <mergeCell ref="B20:B24"/>
    <mergeCell ref="A20:A24"/>
    <mergeCell ref="A1:D1"/>
    <mergeCell ref="A2:D2"/>
    <mergeCell ref="A3:D3"/>
    <mergeCell ref="B7:B9"/>
    <mergeCell ref="A7:A9"/>
  </mergeCells>
  <hyperlinks>
    <hyperlink ref="D9" r:id="rId1"/>
    <hyperlink ref="D110" r:id="rId2"/>
  </hyperlinks>
  <pageMargins left="0.7" right="0.7" top="0.75" bottom="0.75" header="0.3" footer="0.3"/>
  <pageSetup paperSize="9" scale="59"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Титул</vt:lpstr>
      <vt:lpstr>Раздел I</vt:lpstr>
      <vt:lpstr>II. Целевые показатели</vt:lpstr>
      <vt:lpstr>III. Количество поставщиков</vt:lpstr>
      <vt:lpstr>IV. Механизмы передачи</vt:lpstr>
      <vt:lpstr>V. Перечень услуг</vt:lpstr>
      <vt:lpstr>VI. Факты получения</vt:lpstr>
      <vt:lpstr>VII. Имущественная поддержка</vt:lpstr>
      <vt:lpstr>VIII. Имущественная поддержка С</vt:lpstr>
      <vt:lpstr>IX. Образовательная поддержка</vt:lpstr>
      <vt:lpstr>X. НОК</vt:lpstr>
      <vt:lpstr>XI. Поддержка СП рег. проекты</vt:lpstr>
      <vt:lpstr>XII. Поддержка СП иные напр.</vt:lpstr>
      <vt:lpstr>'V. Перечень услуг'!Область_печати</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Грудцына Ирина Викторовна</cp:lastModifiedBy>
  <cp:lastPrinted>2026-03-25T11:49:54Z</cp:lastPrinted>
  <dcterms:created xsi:type="dcterms:W3CDTF">2026-02-13T11:24:13Z</dcterms:created>
  <dcterms:modified xsi:type="dcterms:W3CDTF">2026-04-08T09:19:06Z</dcterms:modified>
</cp:coreProperties>
</file>